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39.xml" ContentType="application/vnd.openxmlformats-officedocument.drawing+xml"/>
  <Override PartName="/xl/drawings/drawing57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46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drawings/drawing35.xml" ContentType="application/vnd.openxmlformats-officedocument.drawing+xml"/>
  <Override PartName="/xl/drawings/drawing53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drawings/drawing42.xml" ContentType="application/vnd.openxmlformats-officedocument.drawing+xml"/>
  <Override PartName="/docProps/custom.xml" ContentType="application/vnd.openxmlformats-officedocument.custom-properties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drawings/drawing58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drawings/drawing36.xml" ContentType="application/vnd.openxmlformats-officedocument.drawing+xml"/>
  <Override PartName="/xl/drawings/drawing45.xml" ContentType="application/vnd.openxmlformats-officedocument.drawing+xml"/>
  <Override PartName="/xl/drawings/drawing47.xml" ContentType="application/vnd.openxmlformats-officedocument.drawing+xml"/>
  <Override PartName="/xl/drawings/drawing56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drawings/drawing34.xml" ContentType="application/vnd.openxmlformats-officedocument.drawing+xml"/>
  <Override PartName="/xl/drawings/drawing43.xml" ContentType="application/vnd.openxmlformats-officedocument.drawing+xml"/>
  <Override PartName="/xl/drawings/drawing54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drawings/drawing32.xml" ContentType="application/vnd.openxmlformats-officedocument.drawing+xml"/>
  <Override PartName="/xl/drawings/drawing41.xml" ContentType="application/vnd.openxmlformats-officedocument.drawing+xml"/>
  <Override PartName="/xl/drawings/drawing52.xml" ContentType="application/vnd.openxmlformats-officedocument.drawing+xml"/>
  <Override PartName="/xl/worksheets/sheet59.xml" ContentType="application/vnd.openxmlformats-officedocument.spreadsheetml.worksheet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37.xml" ContentType="application/vnd.openxmlformats-officedocument.drawing+xml"/>
  <Override PartName="/xl/drawings/drawing55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44.xml" ContentType="application/vnd.openxmlformats-officedocument.drawing+xml"/>
  <Override PartName="/xl/drawings/drawing22.xml" ContentType="application/vnd.openxmlformats-officedocument.drawing+xml"/>
  <Override PartName="/xl/drawings/drawing33.xml" ContentType="application/vnd.openxmlformats-officedocument.drawing+xml"/>
  <Override PartName="/xl/drawings/drawing51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drawings/drawing40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760" firstSheet="44" activeTab="46"/>
  </bookViews>
  <sheets>
    <sheet name="Aitken E" sheetId="1" r:id="rId1"/>
    <sheet name="Aldridge R" sheetId="2" r:id="rId2"/>
    <sheet name="Austin Hart N" sheetId="4" r:id="rId3"/>
    <sheet name="Bagshaw N" sheetId="6" r:id="rId4"/>
    <sheet name="Balfour J" sheetId="5" r:id="rId5"/>
    <sheet name="Barrie G" sheetId="7" r:id="rId6"/>
    <sheet name="Blacklock A" sheetId="9" r:id="rId7"/>
    <sheet name="Booth C" sheetId="10" r:id="rId8"/>
    <sheet name="Bridgman M" sheetId="13" r:id="rId9"/>
    <sheet name="Brock D" sheetId="12" r:id="rId10"/>
    <sheet name="Burgess S" sheetId="11" r:id="rId11"/>
    <sheet name="Burns A" sheetId="8" r:id="rId12"/>
    <sheet name="Cairns R" sheetId="16" r:id="rId13"/>
    <sheet name="Cardownie S" sheetId="15" r:id="rId14"/>
    <sheet name="Chapman M" sheetId="14" r:id="rId15"/>
    <sheet name="Child M" sheetId="3" r:id="rId16"/>
    <sheet name="Cook B" sheetId="20" r:id="rId17"/>
    <sheet name="Cook N" sheetId="21" r:id="rId18"/>
    <sheet name="Corbett G" sheetId="19" r:id="rId19"/>
    <sheet name="Day C" sheetId="18" r:id="rId20"/>
    <sheet name="Dixon D" sheetId="17" r:id="rId21"/>
    <sheet name="Doran K" sheetId="22" r:id="rId22"/>
    <sheet name="Edie P" sheetId="23" r:id="rId23"/>
    <sheet name="Fullerton C" sheetId="24" r:id="rId24"/>
    <sheet name="Gardner N" sheetId="25" r:id="rId25"/>
    <sheet name="Godzik P" sheetId="26" r:id="rId26"/>
    <sheet name="Griffiths J" sheetId="27" r:id="rId27"/>
    <sheet name="Henderson B" sheetId="29" r:id="rId28"/>
    <sheet name="Henderson R" sheetId="28" r:id="rId29"/>
    <sheet name="Heslop D" sheetId="30" r:id="rId30"/>
    <sheet name="Sheet30" sheetId="31" state="hidden" r:id="rId31"/>
    <sheet name="Hinds L" sheetId="32" r:id="rId32"/>
    <sheet name="Howat S" sheetId="33" r:id="rId33"/>
    <sheet name="Jackson A" sheetId="34" r:id="rId34"/>
    <sheet name="Keil K" sheetId="35" r:id="rId35"/>
    <sheet name="Key D" sheetId="36" r:id="rId36"/>
    <sheet name="Lewis R" sheetId="37" r:id="rId37"/>
    <sheet name="Lunn A" sheetId="38" r:id="rId38"/>
    <sheet name="Main M" sheetId="39" r:id="rId39"/>
    <sheet name="McInnes M" sheetId="40" r:id="rId40"/>
    <sheet name="McVey A" sheetId="41" r:id="rId41"/>
    <sheet name="Milligan E" sheetId="42" r:id="rId42"/>
    <sheet name="Mowat J" sheetId="43" r:id="rId43"/>
    <sheet name="Munro G" sheetId="44" r:id="rId44"/>
    <sheet name="Orr J" sheetId="45" r:id="rId45"/>
    <sheet name="Paterson L" sheetId="46" r:id="rId46"/>
    <sheet name="Perry I" sheetId="47" r:id="rId47"/>
    <sheet name="Rankin A" sheetId="48" r:id="rId48"/>
    <sheet name="Redpath V" sheetId="49" r:id="rId49"/>
    <sheet name="Robson K" sheetId="50" r:id="rId50"/>
    <sheet name="Rose C" sheetId="51" r:id="rId51"/>
    <sheet name="Ross F" sheetId="52" r:id="rId52"/>
    <sheet name="Rust J" sheetId="53" r:id="rId53"/>
    <sheet name="Shields A" sheetId="54" r:id="rId54"/>
    <sheet name="Tymkewycz S" sheetId="55" r:id="rId55"/>
    <sheet name="Walker D" sheetId="56" r:id="rId56"/>
    <sheet name="Whyte I" sheetId="57" r:id="rId57"/>
    <sheet name="Wilson D" sheetId="58" r:id="rId58"/>
    <sheet name="Work N" sheetId="59" r:id="rId59"/>
  </sheets>
  <definedNames>
    <definedName name="_xlnm.Print_Area" localSheetId="0">'Aitken E'!#REF!</definedName>
    <definedName name="_xlnm.Print_Area" localSheetId="19">'Day C'!$A$1:$M$32</definedName>
    <definedName name="_xlnm.Print_Area" localSheetId="36">'Lewis R'!$A$1:$M$73</definedName>
    <definedName name="_xlnm.Print_Area" localSheetId="41">'Milligan E'!$A$1:$M$251</definedName>
    <definedName name="_xlnm.Print_Area" localSheetId="45">'Paterson L'!$A$1:$M$38</definedName>
    <definedName name="_xlnm.Print_Area" localSheetId="53">'Shields A'!$A$1:$M$72</definedName>
    <definedName name="_xlnm.Print_Area" localSheetId="55">'Walker D'!$A$1:$M$70</definedName>
  </definedNames>
  <calcPr calcId="125725"/>
</workbook>
</file>

<file path=xl/calcChain.xml><?xml version="1.0" encoding="utf-8"?>
<calcChain xmlns="http://schemas.openxmlformats.org/spreadsheetml/2006/main">
  <c r="H30" i="28"/>
  <c r="M28"/>
  <c r="L28"/>
  <c r="K28"/>
  <c r="J28"/>
  <c r="J30" s="1"/>
  <c r="I28"/>
  <c r="I30" s="1"/>
  <c r="H28"/>
  <c r="G28"/>
  <c r="G30" s="1"/>
  <c r="H27" i="13"/>
  <c r="M25"/>
  <c r="L25"/>
  <c r="J25"/>
  <c r="J27" s="1"/>
  <c r="I25"/>
  <c r="I27" s="1"/>
  <c r="H25"/>
  <c r="G25"/>
  <c r="G27" s="1"/>
  <c r="M15"/>
  <c r="L15"/>
  <c r="K15"/>
  <c r="J15"/>
  <c r="J17" s="1"/>
  <c r="I15"/>
  <c r="I17" s="1"/>
  <c r="H15"/>
  <c r="H17" s="1"/>
  <c r="G15"/>
  <c r="G17" s="1"/>
  <c r="L41" i="59"/>
  <c r="K41"/>
  <c r="J41"/>
  <c r="J43" s="1"/>
  <c r="I41"/>
  <c r="I43" s="1"/>
  <c r="H41"/>
  <c r="H43" s="1"/>
  <c r="G41"/>
  <c r="G43" s="1"/>
  <c r="M24"/>
  <c r="L24"/>
  <c r="J24"/>
  <c r="J26" s="1"/>
  <c r="I24"/>
  <c r="I26" s="1"/>
  <c r="H24"/>
  <c r="H26" s="1"/>
  <c r="G24"/>
  <c r="G26" s="1"/>
  <c r="M15"/>
  <c r="L15"/>
  <c r="K15"/>
  <c r="J15"/>
  <c r="J17" s="1"/>
  <c r="I15"/>
  <c r="I17" s="1"/>
  <c r="H15"/>
  <c r="H17" s="1"/>
  <c r="G15"/>
  <c r="G17" s="1"/>
  <c r="J86" i="58"/>
  <c r="M50"/>
  <c r="L50"/>
  <c r="K50"/>
  <c r="J50"/>
  <c r="J52" s="1"/>
  <c r="I50"/>
  <c r="I52" s="1"/>
  <c r="H50"/>
  <c r="H52" s="1"/>
  <c r="G50"/>
  <c r="G52" s="1"/>
  <c r="L30"/>
  <c r="K30"/>
  <c r="J30"/>
  <c r="J32" s="1"/>
  <c r="I30"/>
  <c r="I32" s="1"/>
  <c r="H30"/>
  <c r="H32" s="1"/>
  <c r="G30"/>
  <c r="G32" s="1"/>
  <c r="M15"/>
  <c r="L15"/>
  <c r="J15"/>
  <c r="J17" s="1"/>
  <c r="I15"/>
  <c r="I17" s="1"/>
  <c r="H15"/>
  <c r="H17" s="1"/>
  <c r="G15"/>
  <c r="G17" s="1"/>
  <c r="M26" i="57"/>
  <c r="L26"/>
  <c r="J26"/>
  <c r="J28" s="1"/>
  <c r="I26"/>
  <c r="I28" s="1"/>
  <c r="H26"/>
  <c r="H28" s="1"/>
  <c r="G26"/>
  <c r="G28" s="1"/>
  <c r="J18"/>
  <c r="I18"/>
  <c r="M16"/>
  <c r="L16"/>
  <c r="K16"/>
  <c r="J16"/>
  <c r="H16"/>
  <c r="H18" s="1"/>
  <c r="G16"/>
  <c r="G18" s="1"/>
  <c r="J68" i="56"/>
  <c r="I68"/>
  <c r="H68"/>
  <c r="G68"/>
  <c r="M56"/>
  <c r="L56"/>
  <c r="K56"/>
  <c r="J56"/>
  <c r="J58" s="1"/>
  <c r="I56"/>
  <c r="I58" s="1"/>
  <c r="H56"/>
  <c r="H58" s="1"/>
  <c r="G56"/>
  <c r="G58" s="1"/>
  <c r="M26" i="55"/>
  <c r="L26"/>
  <c r="J26"/>
  <c r="J28" s="1"/>
  <c r="I26"/>
  <c r="I28" s="1"/>
  <c r="H26"/>
  <c r="H28" s="1"/>
  <c r="G26"/>
  <c r="G28" s="1"/>
  <c r="H18"/>
  <c r="M16"/>
  <c r="L16"/>
  <c r="K16"/>
  <c r="J16"/>
  <c r="J18" s="1"/>
  <c r="I16"/>
  <c r="I18" s="1"/>
  <c r="H16"/>
  <c r="G16"/>
  <c r="G18" s="1"/>
  <c r="M68" i="54"/>
  <c r="L68"/>
  <c r="J68"/>
  <c r="J70" s="1"/>
  <c r="I68"/>
  <c r="I70" s="1"/>
  <c r="H68"/>
  <c r="H70" s="1"/>
  <c r="G68"/>
  <c r="G70" s="1"/>
  <c r="I60"/>
  <c r="H60"/>
  <c r="M58"/>
  <c r="L58"/>
  <c r="K58"/>
  <c r="J58"/>
  <c r="J60" s="1"/>
  <c r="I58"/>
  <c r="H58"/>
  <c r="G58"/>
  <c r="G60" s="1"/>
  <c r="M27" i="53"/>
  <c r="L27"/>
  <c r="J27"/>
  <c r="J29" s="1"/>
  <c r="I27"/>
  <c r="I29" s="1"/>
  <c r="H27"/>
  <c r="H29" s="1"/>
  <c r="G27"/>
  <c r="G29" s="1"/>
  <c r="M17"/>
  <c r="L17"/>
  <c r="J17"/>
  <c r="J19" s="1"/>
  <c r="I17"/>
  <c r="I19" s="1"/>
  <c r="H17"/>
  <c r="H19" s="1"/>
  <c r="G17"/>
  <c r="G19" s="1"/>
  <c r="I30" i="52"/>
  <c r="H30"/>
  <c r="L28"/>
  <c r="K28"/>
  <c r="J28"/>
  <c r="J30" s="1"/>
  <c r="I28"/>
  <c r="H28"/>
  <c r="G28"/>
  <c r="G30" s="1"/>
  <c r="J18"/>
  <c r="I18"/>
  <c r="H18"/>
  <c r="G18"/>
  <c r="M16"/>
  <c r="L16"/>
  <c r="G27" i="51"/>
  <c r="M25"/>
  <c r="L25"/>
  <c r="J25"/>
  <c r="J27" s="1"/>
  <c r="I25"/>
  <c r="I27" s="1"/>
  <c r="H25"/>
  <c r="H27" s="1"/>
  <c r="G25"/>
  <c r="M15"/>
  <c r="L15"/>
  <c r="K15"/>
  <c r="J15"/>
  <c r="J17" s="1"/>
  <c r="I15"/>
  <c r="I17" s="1"/>
  <c r="H15"/>
  <c r="H17" s="1"/>
  <c r="G15"/>
  <c r="G17" s="1"/>
  <c r="I28" i="50"/>
  <c r="H28"/>
  <c r="M26"/>
  <c r="L26"/>
  <c r="J26"/>
  <c r="J28" s="1"/>
  <c r="I26"/>
  <c r="H26"/>
  <c r="G26"/>
  <c r="G28" s="1"/>
  <c r="G18"/>
  <c r="M16"/>
  <c r="L16"/>
  <c r="K16"/>
  <c r="J16"/>
  <c r="J18" s="1"/>
  <c r="I16"/>
  <c r="I18" s="1"/>
  <c r="H16"/>
  <c r="H18" s="1"/>
  <c r="G16"/>
  <c r="H27" i="49"/>
  <c r="M25"/>
  <c r="L25"/>
  <c r="J25"/>
  <c r="J27" s="1"/>
  <c r="I25"/>
  <c r="I27" s="1"/>
  <c r="H25"/>
  <c r="G25"/>
  <c r="G27" s="1"/>
  <c r="M15"/>
  <c r="L15"/>
  <c r="K15"/>
  <c r="J15"/>
  <c r="J17" s="1"/>
  <c r="I15"/>
  <c r="I17" s="1"/>
  <c r="H15"/>
  <c r="H17" s="1"/>
  <c r="G15"/>
  <c r="G17" s="1"/>
  <c r="I28" i="48"/>
  <c r="H28"/>
  <c r="M26"/>
  <c r="L26"/>
  <c r="J26"/>
  <c r="J28" s="1"/>
  <c r="I26"/>
  <c r="H26"/>
  <c r="G26"/>
  <c r="G28" s="1"/>
  <c r="G18"/>
  <c r="M16"/>
  <c r="L16"/>
  <c r="K16"/>
  <c r="J16"/>
  <c r="J18" s="1"/>
  <c r="I16"/>
  <c r="I18" s="1"/>
  <c r="H16"/>
  <c r="H18" s="1"/>
  <c r="G16"/>
  <c r="I28" i="47"/>
  <c r="H28"/>
  <c r="G28"/>
  <c r="L26"/>
  <c r="J26"/>
  <c r="J28" s="1"/>
  <c r="I26"/>
  <c r="H26"/>
  <c r="G26"/>
  <c r="J18"/>
  <c r="I18"/>
  <c r="H18"/>
  <c r="G18"/>
  <c r="M16"/>
  <c r="L16"/>
  <c r="M44" i="46"/>
  <c r="L44"/>
  <c r="J44"/>
  <c r="J46" s="1"/>
  <c r="I44"/>
  <c r="I46" s="1"/>
  <c r="H44"/>
  <c r="H46" s="1"/>
  <c r="G44"/>
  <c r="G46" s="1"/>
  <c r="M34"/>
  <c r="L34"/>
  <c r="K34"/>
  <c r="J34"/>
  <c r="J36" s="1"/>
  <c r="I34"/>
  <c r="I36" s="1"/>
  <c r="H34"/>
  <c r="H36" s="1"/>
  <c r="G34"/>
  <c r="G36" s="1"/>
  <c r="H31" i="45"/>
  <c r="L29"/>
  <c r="K29"/>
  <c r="J29"/>
  <c r="J31" s="1"/>
  <c r="I29"/>
  <c r="I31" s="1"/>
  <c r="H29"/>
  <c r="G29"/>
  <c r="G31" s="1"/>
  <c r="J17"/>
  <c r="I17"/>
  <c r="H17"/>
  <c r="G17"/>
  <c r="M15"/>
  <c r="I28" i="44"/>
  <c r="H28"/>
  <c r="M26"/>
  <c r="L26"/>
  <c r="J26"/>
  <c r="J28" s="1"/>
  <c r="I26"/>
  <c r="H26"/>
  <c r="G26"/>
  <c r="G28" s="1"/>
  <c r="G18"/>
  <c r="M16"/>
  <c r="L16"/>
  <c r="K16"/>
  <c r="J16"/>
  <c r="J18" s="1"/>
  <c r="I16"/>
  <c r="I18" s="1"/>
  <c r="H16"/>
  <c r="H18" s="1"/>
  <c r="G16"/>
  <c r="H27" i="43"/>
  <c r="G27"/>
  <c r="K25"/>
  <c r="J25"/>
  <c r="J27" s="1"/>
  <c r="I25"/>
  <c r="I27" s="1"/>
  <c r="H25"/>
  <c r="G25"/>
  <c r="I17"/>
  <c r="H17"/>
  <c r="M15"/>
  <c r="K15"/>
  <c r="J15"/>
  <c r="J17" s="1"/>
  <c r="I15"/>
  <c r="H15"/>
  <c r="G15"/>
  <c r="G17" s="1"/>
  <c r="J249" i="42"/>
  <c r="M205"/>
  <c r="L205"/>
  <c r="J205"/>
  <c r="J207" s="1"/>
  <c r="I205"/>
  <c r="I207" s="1"/>
  <c r="H205"/>
  <c r="H207" s="1"/>
  <c r="G205"/>
  <c r="G207" s="1"/>
  <c r="M195"/>
  <c r="L195"/>
  <c r="J195"/>
  <c r="J197" s="1"/>
  <c r="I195"/>
  <c r="I197" s="1"/>
  <c r="H195"/>
  <c r="H197" s="1"/>
  <c r="G195"/>
  <c r="G197" s="1"/>
  <c r="M26" i="41"/>
  <c r="L26"/>
  <c r="J26"/>
  <c r="J28" s="1"/>
  <c r="I26"/>
  <c r="I28" s="1"/>
  <c r="H26"/>
  <c r="H28" s="1"/>
  <c r="G26"/>
  <c r="G28" s="1"/>
  <c r="G18"/>
  <c r="M16"/>
  <c r="L16"/>
  <c r="K16"/>
  <c r="J16"/>
  <c r="J18" s="1"/>
  <c r="I16"/>
  <c r="I18" s="1"/>
  <c r="H16"/>
  <c r="H18" s="1"/>
  <c r="G16"/>
  <c r="H27" i="40"/>
  <c r="M25"/>
  <c r="L25"/>
  <c r="J25"/>
  <c r="J27" s="1"/>
  <c r="I25"/>
  <c r="I27" s="1"/>
  <c r="H25"/>
  <c r="G25"/>
  <c r="G27" s="1"/>
  <c r="M15"/>
  <c r="L15"/>
  <c r="K15"/>
  <c r="J15"/>
  <c r="J17" s="1"/>
  <c r="I15"/>
  <c r="I17" s="1"/>
  <c r="H15"/>
  <c r="H17" s="1"/>
  <c r="G15"/>
  <c r="G17" s="1"/>
  <c r="I28" i="39"/>
  <c r="H28"/>
  <c r="M26"/>
  <c r="L26"/>
  <c r="J26"/>
  <c r="J28" s="1"/>
  <c r="I26"/>
  <c r="H26"/>
  <c r="G26"/>
  <c r="G28" s="1"/>
  <c r="J18"/>
  <c r="I18"/>
  <c r="H18"/>
  <c r="G18"/>
  <c r="M16"/>
  <c r="L16"/>
  <c r="M26" i="38"/>
  <c r="L26"/>
  <c r="J26"/>
  <c r="J28" s="1"/>
  <c r="I26"/>
  <c r="I28" s="1"/>
  <c r="H26"/>
  <c r="H28" s="1"/>
  <c r="G26"/>
  <c r="G28" s="1"/>
  <c r="M16"/>
  <c r="L16"/>
  <c r="K16"/>
  <c r="J16"/>
  <c r="J18" s="1"/>
  <c r="I16"/>
  <c r="I18" s="1"/>
  <c r="H16"/>
  <c r="H18" s="1"/>
  <c r="G16"/>
  <c r="G18" s="1"/>
  <c r="J72" i="37"/>
  <c r="I72"/>
  <c r="H72"/>
  <c r="G72"/>
  <c r="K70"/>
  <c r="J62"/>
  <c r="I62"/>
  <c r="H62"/>
  <c r="M60"/>
  <c r="J60"/>
  <c r="I60"/>
  <c r="H60"/>
  <c r="G60"/>
  <c r="G62" s="1"/>
  <c r="I27" i="36"/>
  <c r="M25"/>
  <c r="L25"/>
  <c r="J25"/>
  <c r="J27" s="1"/>
  <c r="I25"/>
  <c r="H25"/>
  <c r="H27" s="1"/>
  <c r="G25"/>
  <c r="G27" s="1"/>
  <c r="J17"/>
  <c r="I17"/>
  <c r="H17"/>
  <c r="G17"/>
  <c r="M15"/>
  <c r="L15"/>
  <c r="I27" i="35"/>
  <c r="H27"/>
  <c r="M25"/>
  <c r="L25"/>
  <c r="J25"/>
  <c r="J27" s="1"/>
  <c r="I25"/>
  <c r="H25"/>
  <c r="G25"/>
  <c r="G27" s="1"/>
  <c r="G17"/>
  <c r="M15"/>
  <c r="L15"/>
  <c r="K15"/>
  <c r="J15"/>
  <c r="J17" s="1"/>
  <c r="I15"/>
  <c r="I17" s="1"/>
  <c r="H15"/>
  <c r="H17" s="1"/>
  <c r="G15"/>
  <c r="M25" i="34"/>
  <c r="L25"/>
  <c r="J25"/>
  <c r="J27" s="1"/>
  <c r="I25"/>
  <c r="I27" s="1"/>
  <c r="H25"/>
  <c r="H27" s="1"/>
  <c r="G25"/>
  <c r="G27" s="1"/>
  <c r="J17"/>
  <c r="H17"/>
  <c r="M15"/>
  <c r="L15"/>
  <c r="K15"/>
  <c r="J15"/>
  <c r="I15"/>
  <c r="I17" s="1"/>
  <c r="H15"/>
  <c r="G15"/>
  <c r="G17" s="1"/>
  <c r="M27" i="33"/>
  <c r="L27"/>
  <c r="J27"/>
  <c r="J29" s="1"/>
  <c r="I27"/>
  <c r="I29" s="1"/>
  <c r="H27"/>
  <c r="H29" s="1"/>
  <c r="G27"/>
  <c r="G29" s="1"/>
  <c r="J18"/>
  <c r="I18"/>
  <c r="H18"/>
  <c r="G18"/>
  <c r="M16"/>
  <c r="L16"/>
  <c r="K26" i="32"/>
  <c r="J26"/>
  <c r="J28" s="1"/>
  <c r="I26"/>
  <c r="I28" s="1"/>
  <c r="H26"/>
  <c r="H28" s="1"/>
  <c r="G26"/>
  <c r="G28" s="1"/>
  <c r="J18"/>
  <c r="I18"/>
  <c r="H18"/>
  <c r="G18"/>
  <c r="L16"/>
  <c r="M27" i="30"/>
  <c r="L27"/>
  <c r="J27"/>
  <c r="J29" s="1"/>
  <c r="I27"/>
  <c r="I29" s="1"/>
  <c r="H27"/>
  <c r="H29" s="1"/>
  <c r="G27"/>
  <c r="G29" s="1"/>
  <c r="G19"/>
  <c r="M17"/>
  <c r="L17"/>
  <c r="J17"/>
  <c r="J19" s="1"/>
  <c r="I17"/>
  <c r="I19" s="1"/>
  <c r="H17"/>
  <c r="H19" s="1"/>
  <c r="G17"/>
  <c r="J19" i="28"/>
  <c r="I19"/>
  <c r="H19"/>
  <c r="G19"/>
  <c r="M17"/>
  <c r="L17"/>
  <c r="M26" i="29"/>
  <c r="L26"/>
  <c r="J26"/>
  <c r="J28" s="1"/>
  <c r="I26"/>
  <c r="I28" s="1"/>
  <c r="H26"/>
  <c r="H28" s="1"/>
  <c r="G26"/>
  <c r="G28" s="1"/>
  <c r="M16"/>
  <c r="L16"/>
  <c r="K16"/>
  <c r="J16"/>
  <c r="J18" s="1"/>
  <c r="I16"/>
  <c r="I18" s="1"/>
  <c r="H16"/>
  <c r="H18" s="1"/>
  <c r="G16"/>
  <c r="G18" s="1"/>
  <c r="G27" i="27"/>
  <c r="M25"/>
  <c r="L25"/>
  <c r="J25"/>
  <c r="J27" s="1"/>
  <c r="I25"/>
  <c r="I27" s="1"/>
  <c r="H25"/>
  <c r="H27" s="1"/>
  <c r="G25"/>
  <c r="M15"/>
  <c r="L15"/>
  <c r="K15"/>
  <c r="J15"/>
  <c r="J17" s="1"/>
  <c r="I15"/>
  <c r="I17" s="1"/>
  <c r="H15"/>
  <c r="H17" s="1"/>
  <c r="G15"/>
  <c r="G17" s="1"/>
  <c r="M26" i="26"/>
  <c r="L26"/>
  <c r="J26"/>
  <c r="J28" s="1"/>
  <c r="I26"/>
  <c r="I28" s="1"/>
  <c r="H26"/>
  <c r="H28" s="1"/>
  <c r="G26"/>
  <c r="G28" s="1"/>
  <c r="J18"/>
  <c r="I18"/>
  <c r="H18"/>
  <c r="G18"/>
  <c r="L16"/>
  <c r="M26" i="25"/>
  <c r="L26"/>
  <c r="J26"/>
  <c r="J28" s="1"/>
  <c r="I26"/>
  <c r="I28" s="1"/>
  <c r="H26"/>
  <c r="H28" s="1"/>
  <c r="G26"/>
  <c r="G28" s="1"/>
  <c r="J18"/>
  <c r="I18"/>
  <c r="H18"/>
  <c r="G18"/>
  <c r="M16"/>
  <c r="L16"/>
  <c r="I29" i="24"/>
  <c r="H29"/>
  <c r="M27"/>
  <c r="L27"/>
  <c r="J27"/>
  <c r="J29" s="1"/>
  <c r="I27"/>
  <c r="H27"/>
  <c r="G27"/>
  <c r="G29" s="1"/>
  <c r="J18"/>
  <c r="I18"/>
  <c r="H18"/>
  <c r="G18"/>
  <c r="M16"/>
  <c r="L16"/>
  <c r="I27" i="23"/>
  <c r="M25"/>
  <c r="L25"/>
  <c r="J25"/>
  <c r="J27" s="1"/>
  <c r="I25"/>
  <c r="H25"/>
  <c r="H27" s="1"/>
  <c r="G25"/>
  <c r="G27" s="1"/>
  <c r="M15"/>
  <c r="L15"/>
  <c r="K15"/>
  <c r="J15"/>
  <c r="J17" s="1"/>
  <c r="I15"/>
  <c r="I17" s="1"/>
  <c r="H15"/>
  <c r="H17" s="1"/>
  <c r="G15"/>
  <c r="G17" s="1"/>
  <c r="H18" i="22"/>
  <c r="M26"/>
  <c r="L26"/>
  <c r="J26"/>
  <c r="J28" s="1"/>
  <c r="I26"/>
  <c r="I28" s="1"/>
  <c r="H26"/>
  <c r="H28" s="1"/>
  <c r="G26"/>
  <c r="G28" s="1"/>
  <c r="M16"/>
  <c r="L16"/>
  <c r="K16"/>
  <c r="J16"/>
  <c r="J18" s="1"/>
  <c r="I16"/>
  <c r="I18" s="1"/>
  <c r="H16"/>
  <c r="G16"/>
  <c r="G18" s="1"/>
  <c r="M70" i="17"/>
  <c r="L70"/>
  <c r="J70"/>
  <c r="J72" s="1"/>
  <c r="I70"/>
  <c r="I72" s="1"/>
  <c r="H70"/>
  <c r="H72" s="1"/>
  <c r="G70"/>
  <c r="G72" s="1"/>
  <c r="G62"/>
  <c r="M60"/>
  <c r="L60"/>
  <c r="K60"/>
  <c r="J60"/>
  <c r="J62" s="1"/>
  <c r="I60"/>
  <c r="I62" s="1"/>
  <c r="H60"/>
  <c r="H62" s="1"/>
  <c r="M27" i="18"/>
  <c r="L27"/>
  <c r="J27"/>
  <c r="J29" s="1"/>
  <c r="I27"/>
  <c r="I29" s="1"/>
  <c r="H27"/>
  <c r="H29" s="1"/>
  <c r="G27"/>
  <c r="G29" s="1"/>
  <c r="H19"/>
  <c r="M17"/>
  <c r="L17"/>
  <c r="K17"/>
  <c r="J17"/>
  <c r="J19" s="1"/>
  <c r="I17"/>
  <c r="I19" s="1"/>
  <c r="H17"/>
  <c r="G17"/>
  <c r="G19" s="1"/>
  <c r="J27" i="19"/>
  <c r="I27"/>
  <c r="H27"/>
  <c r="G27"/>
  <c r="L25"/>
  <c r="J17"/>
  <c r="M15"/>
  <c r="K15"/>
  <c r="I15"/>
  <c r="I17" s="1"/>
  <c r="H15"/>
  <c r="H17" s="1"/>
  <c r="G15"/>
  <c r="G17" s="1"/>
  <c r="I28" i="21"/>
  <c r="H28"/>
  <c r="M26"/>
  <c r="L26"/>
  <c r="J26"/>
  <c r="J28" s="1"/>
  <c r="I26"/>
  <c r="H26"/>
  <c r="G26"/>
  <c r="G28" s="1"/>
  <c r="M16"/>
  <c r="L16"/>
  <c r="K16"/>
  <c r="J16"/>
  <c r="J18" s="1"/>
  <c r="I16"/>
  <c r="I18" s="1"/>
  <c r="H16"/>
  <c r="H18" s="1"/>
  <c r="G16"/>
  <c r="G18" s="1"/>
  <c r="I27" i="20"/>
  <c r="H27"/>
  <c r="M25"/>
  <c r="L25"/>
  <c r="J25"/>
  <c r="J27" s="1"/>
  <c r="I25"/>
  <c r="H25"/>
  <c r="G25"/>
  <c r="G27" s="1"/>
  <c r="M15"/>
  <c r="L15"/>
  <c r="K15"/>
  <c r="J15"/>
  <c r="J17" s="1"/>
  <c r="I15"/>
  <c r="I17" s="1"/>
  <c r="H15"/>
  <c r="H17" s="1"/>
  <c r="G15"/>
  <c r="G17" s="1"/>
  <c r="M25" i="3"/>
  <c r="L25"/>
  <c r="J25"/>
  <c r="J27" s="1"/>
  <c r="I25"/>
  <c r="I27" s="1"/>
  <c r="H25"/>
  <c r="H27" s="1"/>
  <c r="G25"/>
  <c r="G27" s="1"/>
  <c r="M15"/>
  <c r="L15"/>
  <c r="K15"/>
  <c r="J15"/>
  <c r="J17" s="1"/>
  <c r="I15"/>
  <c r="I17" s="1"/>
  <c r="H15"/>
  <c r="H17" s="1"/>
  <c r="G15"/>
  <c r="G17" s="1"/>
  <c r="I28" i="14"/>
  <c r="H28"/>
  <c r="M26"/>
  <c r="L26"/>
  <c r="J26"/>
  <c r="J28" s="1"/>
  <c r="I26"/>
  <c r="H26"/>
  <c r="G26"/>
  <c r="G28" s="1"/>
  <c r="M16"/>
  <c r="L16"/>
  <c r="K16"/>
  <c r="J16"/>
  <c r="J18" s="1"/>
  <c r="I16"/>
  <c r="I18" s="1"/>
  <c r="H16"/>
  <c r="H18" s="1"/>
  <c r="G16"/>
  <c r="G18" s="1"/>
  <c r="I28" i="15"/>
  <c r="M26"/>
  <c r="L26"/>
  <c r="J26"/>
  <c r="J28" s="1"/>
  <c r="I26"/>
  <c r="H26"/>
  <c r="H28" s="1"/>
  <c r="G26"/>
  <c r="G28" s="1"/>
  <c r="M16"/>
  <c r="L16"/>
  <c r="K16"/>
  <c r="J16"/>
  <c r="J18" s="1"/>
  <c r="I16"/>
  <c r="I18" s="1"/>
  <c r="H16"/>
  <c r="H18" s="1"/>
  <c r="G16"/>
  <c r="G18" s="1"/>
  <c r="M25" i="16"/>
  <c r="L25"/>
  <c r="J25"/>
  <c r="J27" s="1"/>
  <c r="I25"/>
  <c r="I27" s="1"/>
  <c r="H25"/>
  <c r="H27" s="1"/>
  <c r="G25"/>
  <c r="G27" s="1"/>
  <c r="M15"/>
  <c r="L15"/>
  <c r="K15"/>
  <c r="J15"/>
  <c r="J17" s="1"/>
  <c r="I15"/>
  <c r="I17" s="1"/>
  <c r="H15"/>
  <c r="H17" s="1"/>
  <c r="G15"/>
  <c r="G17" s="1"/>
  <c r="I28" i="8"/>
  <c r="M26"/>
  <c r="L26"/>
  <c r="J26"/>
  <c r="J28" s="1"/>
  <c r="I26"/>
  <c r="H26"/>
  <c r="H28" s="1"/>
  <c r="G26"/>
  <c r="G28" s="1"/>
  <c r="M16"/>
  <c r="L16"/>
  <c r="K16"/>
  <c r="J16"/>
  <c r="J18" s="1"/>
  <c r="I16"/>
  <c r="I18" s="1"/>
  <c r="H16"/>
  <c r="H18" s="1"/>
  <c r="G16"/>
  <c r="G18" s="1"/>
  <c r="M27" i="11"/>
  <c r="L27"/>
  <c r="J27"/>
  <c r="J29" s="1"/>
  <c r="I27"/>
  <c r="I29" s="1"/>
  <c r="H27"/>
  <c r="H29" s="1"/>
  <c r="G27"/>
  <c r="G29" s="1"/>
  <c r="H18"/>
  <c r="M16"/>
  <c r="L16"/>
  <c r="K16"/>
  <c r="J16"/>
  <c r="J18" s="1"/>
  <c r="I16"/>
  <c r="I18" s="1"/>
  <c r="H16"/>
  <c r="G16"/>
  <c r="G18" s="1"/>
  <c r="H31" i="12"/>
  <c r="M29"/>
  <c r="L29"/>
  <c r="J29"/>
  <c r="J31" s="1"/>
  <c r="I29"/>
  <c r="I31" s="1"/>
  <c r="H29"/>
  <c r="G29"/>
  <c r="G31" s="1"/>
  <c r="J19"/>
  <c r="I19"/>
  <c r="H19"/>
  <c r="G19"/>
  <c r="M17"/>
  <c r="L17"/>
  <c r="I27" i="10"/>
  <c r="H27"/>
  <c r="M25"/>
  <c r="L25"/>
  <c r="J25"/>
  <c r="J27" s="1"/>
  <c r="I25"/>
  <c r="H25"/>
  <c r="G25"/>
  <c r="G27" s="1"/>
  <c r="G17"/>
  <c r="M15"/>
  <c r="L15"/>
  <c r="K15"/>
  <c r="J15"/>
  <c r="J17" s="1"/>
  <c r="I15"/>
  <c r="I17" s="1"/>
  <c r="H15"/>
  <c r="H17" s="1"/>
  <c r="G15"/>
  <c r="J28" i="9"/>
  <c r="M26"/>
  <c r="L26"/>
  <c r="J26"/>
  <c r="I26"/>
  <c r="I28" s="1"/>
  <c r="H26"/>
  <c r="H28" s="1"/>
  <c r="G26"/>
  <c r="G28" s="1"/>
  <c r="H18"/>
  <c r="M16"/>
  <c r="L16"/>
  <c r="K16"/>
  <c r="J16"/>
  <c r="J18" s="1"/>
  <c r="I16"/>
  <c r="I18" s="1"/>
  <c r="H16"/>
  <c r="G16"/>
  <c r="G18" s="1"/>
  <c r="H28" i="7"/>
  <c r="G28"/>
  <c r="M26"/>
  <c r="L26"/>
  <c r="J26"/>
  <c r="J28" s="1"/>
  <c r="I26"/>
  <c r="I28" s="1"/>
  <c r="H26"/>
  <c r="G26"/>
  <c r="M16"/>
  <c r="L16"/>
  <c r="K16"/>
  <c r="J16"/>
  <c r="J18" s="1"/>
  <c r="I16"/>
  <c r="I18" s="1"/>
  <c r="H16"/>
  <c r="H18" s="1"/>
  <c r="G16"/>
  <c r="G18" s="1"/>
  <c r="G18" i="5"/>
  <c r="J27"/>
  <c r="I27"/>
  <c r="H27"/>
  <c r="G27"/>
  <c r="M25"/>
  <c r="M16"/>
  <c r="L16"/>
  <c r="J16"/>
  <c r="J18" s="1"/>
  <c r="I16"/>
  <c r="I18" s="1"/>
  <c r="H16"/>
  <c r="H18" s="1"/>
  <c r="G16"/>
  <c r="M26" i="6"/>
  <c r="L26"/>
  <c r="J26"/>
  <c r="J28" s="1"/>
  <c r="I26"/>
  <c r="I28" s="1"/>
  <c r="H26"/>
  <c r="H28" s="1"/>
  <c r="G26"/>
  <c r="G28" s="1"/>
  <c r="I18"/>
  <c r="M16"/>
  <c r="L16"/>
  <c r="K16"/>
  <c r="J16"/>
  <c r="J18" s="1"/>
  <c r="I16"/>
  <c r="H16"/>
  <c r="H18" s="1"/>
  <c r="G16"/>
  <c r="G18" s="1"/>
  <c r="I27" i="4"/>
  <c r="H27"/>
  <c r="M25"/>
  <c r="L25"/>
  <c r="J25"/>
  <c r="J27" s="1"/>
  <c r="I25"/>
  <c r="H25"/>
  <c r="G25"/>
  <c r="G27" s="1"/>
  <c r="G17"/>
  <c r="M15"/>
  <c r="L15"/>
  <c r="K15"/>
  <c r="J15"/>
  <c r="J17" s="1"/>
  <c r="I15"/>
  <c r="I17" s="1"/>
  <c r="H15"/>
  <c r="H17" s="1"/>
  <c r="G15"/>
  <c r="J26" i="2"/>
  <c r="J28" s="1"/>
  <c r="I26"/>
  <c r="I28" s="1"/>
  <c r="H26"/>
  <c r="H28" s="1"/>
  <c r="G26"/>
  <c r="G28" s="1"/>
  <c r="J18"/>
  <c r="I18"/>
  <c r="H18"/>
  <c r="G18"/>
  <c r="M16"/>
  <c r="L16"/>
  <c r="H29" i="1"/>
  <c r="G29"/>
  <c r="M27"/>
  <c r="L27"/>
  <c r="J27"/>
  <c r="J29" s="1"/>
  <c r="I27"/>
  <c r="I29" s="1"/>
  <c r="H27"/>
  <c r="G27"/>
  <c r="J18"/>
  <c r="I18"/>
  <c r="M16"/>
  <c r="L16"/>
  <c r="J16"/>
  <c r="I16"/>
  <c r="H16"/>
  <c r="H18" s="1"/>
  <c r="G16"/>
  <c r="G18" s="1"/>
  <c r="J28" i="43" l="1"/>
  <c r="H28"/>
  <c r="G28"/>
  <c r="I28"/>
</calcChain>
</file>

<file path=xl/sharedStrings.xml><?xml version="1.0" encoding="utf-8"?>
<sst xmlns="http://schemas.openxmlformats.org/spreadsheetml/2006/main" count="3397" uniqueCount="465">
  <si>
    <t>Members Name</t>
  </si>
  <si>
    <t>Current Position Held</t>
  </si>
  <si>
    <t>Councillor</t>
  </si>
  <si>
    <t>Council Duties -  Expenses</t>
  </si>
  <si>
    <t>Journey Details</t>
  </si>
  <si>
    <t>Detailed Description of Approved Duty</t>
  </si>
  <si>
    <t>Expense Items or details of Journey</t>
  </si>
  <si>
    <t>Car Mileage</t>
  </si>
  <si>
    <t>Motor Cycle Mileage</t>
  </si>
  <si>
    <t>Bicycle Mileage</t>
  </si>
  <si>
    <t>Passenger Mileage</t>
  </si>
  <si>
    <t>Subsistence</t>
  </si>
  <si>
    <t>Other Travel etc.</t>
  </si>
  <si>
    <t>Other Expenses</t>
  </si>
  <si>
    <t>Date</t>
  </si>
  <si>
    <t>Time of Departure</t>
  </si>
  <si>
    <t>Time of Arrival</t>
  </si>
  <si>
    <t>Sub Total</t>
  </si>
  <si>
    <t>Rate</t>
  </si>
  <si>
    <t>Cash Value of Mileage Claim</t>
  </si>
  <si>
    <t>Conference/Visit - Expenses</t>
  </si>
  <si>
    <t>R Aldridge</t>
  </si>
  <si>
    <t xml:space="preserve">Councillor  </t>
  </si>
  <si>
    <t>Annual Bus Pass - Paid by CEC</t>
  </si>
  <si>
    <t>N  Austin Hart</t>
  </si>
  <si>
    <t>N Bagshaw</t>
  </si>
  <si>
    <t>J Balfour</t>
  </si>
  <si>
    <t>G Barrie</t>
  </si>
  <si>
    <t>A Blacklock</t>
  </si>
  <si>
    <t>C Booth</t>
  </si>
  <si>
    <t>City Chambers</t>
  </si>
  <si>
    <t>Full Council</t>
  </si>
  <si>
    <t>Education, Children &amp; Families Committee</t>
  </si>
  <si>
    <t>Meeting with Officials</t>
  </si>
  <si>
    <t>Licensing Board</t>
  </si>
  <si>
    <t>D Brock</t>
  </si>
  <si>
    <t>S Burgess</t>
  </si>
  <si>
    <t>Opposition Group Leader</t>
  </si>
  <si>
    <t>A Burns</t>
  </si>
  <si>
    <t xml:space="preserve">Leader of the Council </t>
  </si>
  <si>
    <t>R Cairns</t>
  </si>
  <si>
    <t xml:space="preserve">Current Position Held </t>
  </si>
  <si>
    <t xml:space="preserve">Councillor </t>
  </si>
  <si>
    <t>S Cardownie</t>
  </si>
  <si>
    <t>M Chapman</t>
  </si>
  <si>
    <t>M Child</t>
  </si>
  <si>
    <t>B Cook</t>
  </si>
  <si>
    <t>N Cook</t>
  </si>
  <si>
    <t>G Corbett</t>
  </si>
  <si>
    <t>C Day</t>
  </si>
  <si>
    <t>D Dixon</t>
  </si>
  <si>
    <t>Walkabout</t>
  </si>
  <si>
    <t>Westfield</t>
  </si>
  <si>
    <t>Dumbryden</t>
  </si>
  <si>
    <t>Longstone</t>
  </si>
  <si>
    <t>Redhall</t>
  </si>
  <si>
    <t xml:space="preserve">Community Council </t>
  </si>
  <si>
    <t>Gorgie</t>
  </si>
  <si>
    <t>K Doran</t>
  </si>
  <si>
    <t>P Edie</t>
  </si>
  <si>
    <t>C Fullerton</t>
  </si>
  <si>
    <t>N Gardner</t>
  </si>
  <si>
    <t>P Godzik</t>
  </si>
  <si>
    <t>J Griffiths</t>
  </si>
  <si>
    <t>B Henderson</t>
  </si>
  <si>
    <t>R Henderson</t>
  </si>
  <si>
    <t>D Heslop</t>
  </si>
  <si>
    <t>Annual Bus Pass Paid by CEC</t>
  </si>
  <si>
    <t>L Hinds</t>
  </si>
  <si>
    <t>S Howat</t>
  </si>
  <si>
    <t>A Jackson</t>
  </si>
  <si>
    <t>K Keil</t>
  </si>
  <si>
    <t>D Key</t>
  </si>
  <si>
    <t>R Lewis</t>
  </si>
  <si>
    <t>A Lunn</t>
  </si>
  <si>
    <t>M Main</t>
  </si>
  <si>
    <t>M McInnes</t>
  </si>
  <si>
    <t>E Milligan</t>
  </si>
  <si>
    <t>Constituent Correspondence
Surgery</t>
  </si>
  <si>
    <t xml:space="preserve">City Chambers
Stenhouse </t>
  </si>
  <si>
    <t>Constituent Correspondence</t>
  </si>
  <si>
    <t>Development Management Sub Committee of the Planning Committee</t>
  </si>
  <si>
    <t>Planning Committee</t>
  </si>
  <si>
    <t>Planning Local Review Body</t>
  </si>
  <si>
    <t>Planning Visits</t>
  </si>
  <si>
    <t>City Chambers
Stenhouse</t>
  </si>
  <si>
    <t>Licensing Visits</t>
  </si>
  <si>
    <t>Telephone Claim Form</t>
  </si>
  <si>
    <t>Period Covered</t>
  </si>
  <si>
    <t>Please Insert Dates</t>
  </si>
  <si>
    <t>Amount Claimed be 50% of line rental Costs</t>
  </si>
  <si>
    <t>From</t>
  </si>
  <si>
    <t>To</t>
  </si>
  <si>
    <t>£</t>
  </si>
  <si>
    <t>Receipted cost of expense</t>
  </si>
  <si>
    <t>Total Claimed</t>
  </si>
  <si>
    <t>J Mowat</t>
  </si>
  <si>
    <t>G Munro</t>
  </si>
  <si>
    <t>Vice Convener Economy Committee</t>
  </si>
  <si>
    <t>J Orr</t>
  </si>
  <si>
    <t>Position Held</t>
  </si>
  <si>
    <t>L Paterson</t>
  </si>
  <si>
    <t>Ratho</t>
  </si>
  <si>
    <t>South Queensferry</t>
  </si>
  <si>
    <t>I Perry</t>
  </si>
  <si>
    <t>A Rankin</t>
  </si>
  <si>
    <t>V Redpath</t>
  </si>
  <si>
    <t>K Robson</t>
  </si>
  <si>
    <t>C Rose</t>
  </si>
  <si>
    <t xml:space="preserve">Opposition Group Leader </t>
  </si>
  <si>
    <t>F Ross</t>
  </si>
  <si>
    <t>J Rust</t>
  </si>
  <si>
    <t>A Shields</t>
  </si>
  <si>
    <t>Current Position held</t>
  </si>
  <si>
    <t>Culture &amp; Sport Committee - City Chambers</t>
  </si>
  <si>
    <t>Taxi</t>
  </si>
  <si>
    <t>Cramond</t>
  </si>
  <si>
    <t xml:space="preserve">Surgery </t>
  </si>
  <si>
    <t>Governance, Risk and Best Value Committee - City Chambers</t>
  </si>
  <si>
    <t>Kirkliston</t>
  </si>
  <si>
    <t>S Tymkewycz</t>
  </si>
  <si>
    <t xml:space="preserve">D Walker </t>
  </si>
  <si>
    <t>Finance &amp; Resources Committee</t>
  </si>
  <si>
    <t>City Chambers
City Chambers</t>
  </si>
  <si>
    <t>I Whyte</t>
  </si>
  <si>
    <t xml:space="preserve">
0.45</t>
  </si>
  <si>
    <t>Lord Provost</t>
  </si>
  <si>
    <t>N Work</t>
  </si>
  <si>
    <t xml:space="preserve"> M E Aitken</t>
  </si>
  <si>
    <t>Contract Taxi Charge</t>
  </si>
  <si>
    <t>Conference Fee</t>
  </si>
  <si>
    <t>Oxgangs</t>
  </si>
  <si>
    <t>Community Council</t>
  </si>
  <si>
    <t>2013 - 2014 Expenditure</t>
  </si>
  <si>
    <t>Apr 13 - Mar 14</t>
  </si>
  <si>
    <t>Mobile Phone</t>
  </si>
  <si>
    <t>15-16/05/2013</t>
  </si>
  <si>
    <t>The 8th Annual UK Light Rail Conference - Manchester</t>
  </si>
  <si>
    <t>Rail Fare
Conference Fees
Accommodation</t>
  </si>
  <si>
    <t xml:space="preserve">£96.40
</t>
  </si>
  <si>
    <t xml:space="preserve">£249.00
</t>
  </si>
  <si>
    <t>Apr 13 - Feb 14</t>
  </si>
  <si>
    <t xml:space="preserve">Mobile Phone </t>
  </si>
  <si>
    <t>Public Sector Good Governance - Edinburgh</t>
  </si>
  <si>
    <t>Conference</t>
  </si>
  <si>
    <t xml:space="preserve">Depute Convener </t>
  </si>
  <si>
    <t>05-06 Jun 2013</t>
  </si>
  <si>
    <t>Decommissioning of HMS Edinburgh - Portsmouth</t>
  </si>
  <si>
    <t>Flight
Accommodation</t>
  </si>
  <si>
    <t xml:space="preserve">£197.74
</t>
  </si>
  <si>
    <t>Visit to Gaelic School - Glasgow</t>
  </si>
  <si>
    <t>Rail Fare</t>
  </si>
  <si>
    <t>International Womens Day Meeting - Glasgow</t>
  </si>
  <si>
    <t>Sustainable Scotland Network Conference 2013 - Edinburgh</t>
  </si>
  <si>
    <t>Scottish Empty Housing Conference - Glasgow</t>
  </si>
  <si>
    <t>Apr 13 - May 14</t>
  </si>
  <si>
    <t xml:space="preserve">Depute Leader of the Council </t>
  </si>
  <si>
    <t>Mar 13 - Apr 14</t>
  </si>
  <si>
    <t>Visit to Lagganlia Outdoor Centre - Kingussie</t>
  </si>
  <si>
    <t>Moblie Phone</t>
  </si>
  <si>
    <t>Fact Finding Trip - Dunfermline</t>
  </si>
  <si>
    <t>Aug 13 - Jan 14</t>
  </si>
  <si>
    <t>(City Single) Bus Pass Paid by CEC</t>
  </si>
  <si>
    <t xml:space="preserve">2 books </t>
  </si>
  <si>
    <t>Surgery
Surgery</t>
  </si>
  <si>
    <t>Daly
Carrickvale</t>
  </si>
  <si>
    <t>Community Centre Meeting</t>
  </si>
  <si>
    <t>Gorgie Dalry</t>
  </si>
  <si>
    <t>Wester Hailes Community Council</t>
  </si>
  <si>
    <t>Wester Hailes</t>
  </si>
  <si>
    <t>Dumbryden Walkabout</t>
  </si>
  <si>
    <t>Meeting with Residents</t>
  </si>
  <si>
    <t>Wegarah Meeting</t>
  </si>
  <si>
    <t>Castlebrae Working Group
SW Area Board</t>
  </si>
  <si>
    <t>Castlebrae
Wester Hailes</t>
  </si>
  <si>
    <t>Tenants Association</t>
  </si>
  <si>
    <t>Surgery
Community Council</t>
  </si>
  <si>
    <t>Longstone
Gorgie Dalry</t>
  </si>
  <si>
    <t>Coummunity Council</t>
  </si>
  <si>
    <t xml:space="preserve">Longstone    </t>
  </si>
  <si>
    <t>Residents Meeting</t>
  </si>
  <si>
    <t>Meeting with Official
Community Council</t>
  </si>
  <si>
    <t>Gorgie Dalry
Stenhouse Saughton</t>
  </si>
  <si>
    <t>CSSG APM
SW Neighbourhood Meeting
Meadowbank Sports Centre Meeting</t>
  </si>
  <si>
    <t xml:space="preserve">Wester Hailes
Edinburgh
Meadowbank
</t>
  </si>
  <si>
    <t>SW Community Council Meeting</t>
  </si>
  <si>
    <t>Westburn</t>
  </si>
  <si>
    <t>Walkabout
SW Neighbourhood Partnership</t>
  </si>
  <si>
    <t>Calder North
Edinburgh</t>
  </si>
  <si>
    <t>SW Area Board Meeting</t>
  </si>
  <si>
    <t>Edinburgh</t>
  </si>
  <si>
    <t>Gorgie MEM</t>
  </si>
  <si>
    <t>Stenhouse Saughton</t>
  </si>
  <si>
    <t>Surgery</t>
  </si>
  <si>
    <t>SW Funding Panel</t>
  </si>
  <si>
    <t>Budget Consultation</t>
  </si>
  <si>
    <t>The Big Project</t>
  </si>
  <si>
    <t>SW CSSG
Meeting with Officials</t>
  </si>
  <si>
    <t>Wester Hailes
Sighthill Broomhouse</t>
  </si>
  <si>
    <t>Christmas Lights Switch on</t>
  </si>
  <si>
    <t xml:space="preserve">SW Community Council </t>
  </si>
  <si>
    <t xml:space="preserve">Gorgie Dalry </t>
  </si>
  <si>
    <t>Walkabout
Desk Duties
Community Council</t>
  </si>
  <si>
    <t>Wester Hailes
City Chambers
Sighthill</t>
  </si>
  <si>
    <t>SW Neighbourhood Meeting</t>
  </si>
  <si>
    <t>Nuclear Free Local Communities Meeting - Manchester</t>
  </si>
  <si>
    <t>07-08/03/2013</t>
  </si>
  <si>
    <t>Fact Finding - Lambeth Council</t>
  </si>
  <si>
    <t xml:space="preserve">Accommodation
</t>
  </si>
  <si>
    <t xml:space="preserve">£52.25
</t>
  </si>
  <si>
    <t xml:space="preserve">30 June 2013 - 02 July 2013
</t>
  </si>
  <si>
    <t xml:space="preserve">Continental Rail Fare
Accommodation
Rail Fare (Eurostar)
Rail Fare
</t>
  </si>
  <si>
    <t xml:space="preserve">£203.00
</t>
  </si>
  <si>
    <t xml:space="preserve">£22.25
£144.00
£134.50
</t>
  </si>
  <si>
    <t>Apr 13 -Feb 14</t>
  </si>
  <si>
    <t>Rail Fare
Confernce Fees
Accommodation</t>
  </si>
  <si>
    <t xml:space="preserve">£24.00
</t>
  </si>
  <si>
    <t xml:space="preserve">Vice Convener of Planning Committee </t>
  </si>
  <si>
    <t xml:space="preserve">Civic Trust Awards - Cardiff
</t>
  </si>
  <si>
    <t>Accommodation
Travel Costs 
Bus Ticket</t>
  </si>
  <si>
    <t xml:space="preserve">£95.00
</t>
  </si>
  <si>
    <t>£80.00
£8.60</t>
  </si>
  <si>
    <t>Edinburgh Leisure's Annual Fireworks Event</t>
  </si>
  <si>
    <t>Central Library Meeting</t>
  </si>
  <si>
    <t>Dynamic Earth Meeting</t>
  </si>
  <si>
    <t>Children &amp; Families Fanfare Concert</t>
  </si>
  <si>
    <t>Event at Central Library</t>
  </si>
  <si>
    <t>Bonaly &amp; Buckstone</t>
  </si>
  <si>
    <t>Pentland Neighbourhood Partnership Public Meeting</t>
  </si>
  <si>
    <t xml:space="preserve">Open Space Event </t>
  </si>
  <si>
    <t>Fairmilehead</t>
  </si>
  <si>
    <t>Visit to Dreghorn Trenches</t>
  </si>
  <si>
    <t>Event at Lauriston Castle</t>
  </si>
  <si>
    <t>Firrhill</t>
  </si>
  <si>
    <t>Colinton Community Conservation Trust Meeting</t>
  </si>
  <si>
    <t>Meeting with Scottish Chamber Orchestra</t>
  </si>
  <si>
    <t>Audience Business Board</t>
  </si>
  <si>
    <t>Youth Forum
Surgery</t>
  </si>
  <si>
    <t>Edinburgh
Edinburgh</t>
  </si>
  <si>
    <t>Meeting at Royal Lyceum</t>
  </si>
  <si>
    <t xml:space="preserve">Bonaly   </t>
  </si>
  <si>
    <t>Meeting Childrens Centre</t>
  </si>
  <si>
    <t>Meeting Library 
Desk Duties</t>
  </si>
  <si>
    <t>Oxgangs
City Chambers</t>
  </si>
  <si>
    <t>Meeting/Tour Ratho EICA</t>
  </si>
  <si>
    <t xml:space="preserve">Attending Oltra Local Event </t>
  </si>
  <si>
    <t>Attending Young Carer's Family Fun Day at RCP</t>
  </si>
  <si>
    <t>Attending/Speaking at Family Fun Day</t>
  </si>
  <si>
    <t>Attending Battle of Flodden Exhibition Launch</t>
  </si>
  <si>
    <t>Meeting with Officials
Surgery</t>
  </si>
  <si>
    <t>Edinburgh
Bonaly</t>
  </si>
  <si>
    <t>Pentland Partnership Meeting</t>
  </si>
  <si>
    <t>City Chmbers
Oxgangs</t>
  </si>
  <si>
    <t>Colinton Amenity AGM</t>
  </si>
  <si>
    <t>Colinton</t>
  </si>
  <si>
    <t>Community Centre AGM</t>
  </si>
  <si>
    <t>Colinton Mains</t>
  </si>
  <si>
    <t>Bonaly</t>
  </si>
  <si>
    <t>Oxgangs Neighbourhood Centre AGM</t>
  </si>
  <si>
    <t>Speaking at City Art Centre - Exhibition Opening</t>
  </si>
  <si>
    <t xml:space="preserve">Official reopening Colinton Library (then home)
Unveiling of RSL Statue </t>
  </si>
  <si>
    <t>Colinton
Colinton</t>
  </si>
  <si>
    <t>Blackhall Probus Club
Desk Duties
Attending Fireworks Cermony</t>
  </si>
  <si>
    <t xml:space="preserve">Edinburgh
City Chambers
Meadowbank
</t>
  </si>
  <si>
    <t>17-19 Oct 2013</t>
  </si>
  <si>
    <t>Bus to airport
Lunch 
Overseas Subs</t>
  </si>
  <si>
    <t>£7.65
£35.98</t>
  </si>
  <si>
    <t xml:space="preserve">£6.00
</t>
  </si>
  <si>
    <t>Adam McVey</t>
  </si>
  <si>
    <t>Constituent Correspondence
Constituent Visit
Surgery</t>
  </si>
  <si>
    <t>City Chambers
Stenhouse
Stenhouse</t>
  </si>
  <si>
    <t>Planning Committee Visits</t>
  </si>
  <si>
    <t>Licensing Forum
Surgery</t>
  </si>
  <si>
    <t>Constituent Correspondence
Labour Group Meeting</t>
  </si>
  <si>
    <t>Development Management Subcommittee of the Planning Committee</t>
  </si>
  <si>
    <t>Labour Group Meeting
Full Council</t>
  </si>
  <si>
    <t>Economy Committee</t>
  </si>
  <si>
    <t>Licensing Board
Surgery</t>
  </si>
  <si>
    <t>Economy Committee - Policy Development &amp; Review Sub-Committee</t>
  </si>
  <si>
    <t>Culture &amp; Sport Committee
Labour Group Meeting</t>
  </si>
  <si>
    <t>Constituent Correspondence
Licensing Board</t>
  </si>
  <si>
    <t>Constituent Correspondence
Meeting with Constituent</t>
  </si>
  <si>
    <t>City Chambers
Sighthill</t>
  </si>
  <si>
    <t>Economy Committee
Surgery</t>
  </si>
  <si>
    <t>CityChambers
Stenhouse</t>
  </si>
  <si>
    <t>Meeting with Constituents
Licensing Visits</t>
  </si>
  <si>
    <t xml:space="preserve">Sighthill
City Chambers </t>
  </si>
  <si>
    <t>Development Management Sub Committee of the Planning Committee
Jazz Board</t>
  </si>
  <si>
    <t>Planning Committee Briefing
Surgery</t>
  </si>
  <si>
    <t xml:space="preserve">Planning Committee   </t>
  </si>
  <si>
    <t xml:space="preserve">Capital Coalition Away Day </t>
  </si>
  <si>
    <t>Culture &amp; Sport Committee</t>
  </si>
  <si>
    <t>Meeting with Constituent</t>
  </si>
  <si>
    <t>Meeting with Constituents
Surgery</t>
  </si>
  <si>
    <t>Policy Development &amp; Review Sub Committee of the Economy Committee</t>
  </si>
  <si>
    <t>Licensing Site Visits</t>
  </si>
  <si>
    <t xml:space="preserve">Planning Committee Briefing </t>
  </si>
  <si>
    <t xml:space="preserve">City Chambers </t>
  </si>
  <si>
    <t>Planning Local Review Body
Jazz Fesitval Board Meeting</t>
  </si>
  <si>
    <t>City Chambers
City Chambers</t>
  </si>
  <si>
    <t>Eonomy Committee
Economy Committee, Policy Development &amp; Review Sub Committee</t>
  </si>
  <si>
    <t xml:space="preserve">City Chambers
</t>
  </si>
  <si>
    <t>Licensing site Visits</t>
  </si>
  <si>
    <t>Meeting with Constituents</t>
  </si>
  <si>
    <t>Stenhouse</t>
  </si>
  <si>
    <t>Licensing Signing
Surgery</t>
  </si>
  <si>
    <t>Licensing Working Group
Labour Group Meeting</t>
  </si>
  <si>
    <t xml:space="preserve">City Chambers
</t>
  </si>
  <si>
    <t xml:space="preserve">Licensing Working Group </t>
  </si>
  <si>
    <t>Licensing Walking Group</t>
  </si>
  <si>
    <t>Planning Committee
Development Management Sub Committee</t>
  </si>
  <si>
    <t xml:space="preserve">City Chambers
</t>
  </si>
  <si>
    <t>Develpment Management Sub Committee
Jazz Festival Board</t>
  </si>
  <si>
    <t>Education, Children &amp; Families Committee
Surgery</t>
  </si>
  <si>
    <t>Economy Committee
Labour Group Meeting</t>
  </si>
  <si>
    <t>Development Management Sub Committee</t>
  </si>
  <si>
    <t>Development  Management Sub Committee of the Planning Committee</t>
  </si>
  <si>
    <t>Licensing Committee
Site Visits</t>
  </si>
  <si>
    <t>Labour Group Meeting
Surgery</t>
  </si>
  <si>
    <r>
      <t xml:space="preserve">Telephone Line Rental for use of personal telephone and computer for </t>
    </r>
    <r>
      <rPr>
        <b/>
        <u/>
        <sz val="11"/>
        <rFont val="Arial"/>
        <family val="2"/>
      </rPr>
      <t>approved</t>
    </r>
    <r>
      <rPr>
        <sz val="11"/>
        <rFont val="Arial"/>
        <family val="2"/>
      </rPr>
      <t xml:space="preserve"> duties</t>
    </r>
  </si>
  <si>
    <r>
      <t xml:space="preserve">Telephone Line Rental for second line for </t>
    </r>
    <r>
      <rPr>
        <b/>
        <u/>
        <sz val="11"/>
        <rFont val="Arial"/>
        <family val="2"/>
      </rPr>
      <t>approved</t>
    </r>
    <r>
      <rPr>
        <sz val="11"/>
        <rFont val="Arial"/>
        <family val="2"/>
      </rPr>
      <t xml:space="preserve"> duties use</t>
    </r>
  </si>
  <si>
    <r>
      <t xml:space="preserve">Telephone and computer costs (apart from calls or line rental) necessarily incurred for </t>
    </r>
    <r>
      <rPr>
        <b/>
        <u/>
        <sz val="11"/>
        <rFont val="Arial"/>
        <family val="2"/>
      </rPr>
      <t>approved</t>
    </r>
    <r>
      <rPr>
        <sz val="11"/>
        <rFont val="Arial"/>
        <family val="2"/>
      </rPr>
      <t xml:space="preserve"> duties</t>
    </r>
  </si>
  <si>
    <r>
      <t xml:space="preserve">Calls made in respect of </t>
    </r>
    <r>
      <rPr>
        <b/>
        <u/>
        <sz val="11"/>
        <rFont val="Arial"/>
        <family val="2"/>
      </rPr>
      <t>approved</t>
    </r>
    <r>
      <rPr>
        <u/>
        <sz val="11"/>
        <rFont val="Arial"/>
        <family val="2"/>
      </rPr>
      <t xml:space="preserve"> </t>
    </r>
    <r>
      <rPr>
        <sz val="11"/>
        <rFont val="Arial"/>
        <family val="2"/>
      </rPr>
      <t>duties, upon a home telephone, networked personal computer, fax machine, or personal mobile telephone</t>
    </r>
  </si>
  <si>
    <t>15-16 May 13</t>
  </si>
  <si>
    <t xml:space="preserve">£70.20
</t>
  </si>
  <si>
    <t>Annual Cruise Summit - Dunfermline</t>
  </si>
  <si>
    <t>15-16 May 2013</t>
  </si>
  <si>
    <t>07-12 Jun 2013</t>
  </si>
  <si>
    <t>Cycling Study Trip - The Netherlands</t>
  </si>
  <si>
    <t xml:space="preserve">
Flight</t>
  </si>
  <si>
    <t xml:space="preserve">
£213.98</t>
  </si>
  <si>
    <t>The East Coast Mainline Authorities Meeting - York</t>
  </si>
  <si>
    <t xml:space="preserve">Rail Fare </t>
  </si>
  <si>
    <t>18-20 Sep 2013</t>
  </si>
  <si>
    <t>Sustainable City Solutions - Copenhagen</t>
  </si>
  <si>
    <t>Flight</t>
  </si>
  <si>
    <t>Visit to hydrogen fuel cell demonstration project - Glasgow</t>
  </si>
  <si>
    <t>Queensferry Churches Care in the Community Meeting</t>
  </si>
  <si>
    <t>Queensferry</t>
  </si>
  <si>
    <t>District and Community Council</t>
  </si>
  <si>
    <t>Ratho Station</t>
  </si>
  <si>
    <t>Kirkliston Primary School Association</t>
  </si>
  <si>
    <t>Neighbourhood Partnership Workshop</t>
  </si>
  <si>
    <t>Kirkliston
Davidson's Mains</t>
  </si>
  <si>
    <t>District and Community Council
Surgery</t>
  </si>
  <si>
    <t>Queensferry
Echline</t>
  </si>
  <si>
    <t>FETA Meeting</t>
  </si>
  <si>
    <t>District and Communtiy Council
Surgery</t>
  </si>
  <si>
    <t>Kirkliston Community Council</t>
  </si>
  <si>
    <t>Neighbourhood Partnership Public Meeting</t>
  </si>
  <si>
    <t xml:space="preserve">Ratho </t>
  </si>
  <si>
    <t>Surgery
District and Community Council</t>
  </si>
  <si>
    <t xml:space="preserve">Echline
Queensferry
</t>
  </si>
  <si>
    <t>Green Investment Bank - Deliver a Growing Green Economy - Edinburgh</t>
  </si>
  <si>
    <t xml:space="preserve">Conference
</t>
  </si>
  <si>
    <t xml:space="preserve">£117.50
</t>
  </si>
  <si>
    <t xml:space="preserve">Green Investment Bank - Deliver a Growing Green Economy - Edinburgh </t>
  </si>
  <si>
    <t xml:space="preserve">Conference 
</t>
  </si>
  <si>
    <t>12-13 Nov 2013</t>
  </si>
  <si>
    <t>China Investment Promotion Workshop - London</t>
  </si>
  <si>
    <t xml:space="preserve">Flights
Accommodation </t>
  </si>
  <si>
    <t xml:space="preserve">£114.97
</t>
  </si>
  <si>
    <t>27-29 Nov 2013</t>
  </si>
  <si>
    <t>Eurocities Conference - Ghent Belgium</t>
  </si>
  <si>
    <t>Flights
Accommodation
O/Seas Subsistence
O/Seas Travel</t>
  </si>
  <si>
    <t xml:space="preserve">£308.00
£17.56
</t>
  </si>
  <si>
    <t>£372.13
£5.83</t>
  </si>
  <si>
    <t>Annual Bus pass - Paid by CEC</t>
  </si>
  <si>
    <t>District Community Council</t>
  </si>
  <si>
    <t>Davidsons Mains/Silverknowes Association</t>
  </si>
  <si>
    <t>Davidsons Mains</t>
  </si>
  <si>
    <t>Parent Council Meeting Royal High School</t>
  </si>
  <si>
    <t>Barnton</t>
  </si>
  <si>
    <t>Cramond Community Council</t>
  </si>
  <si>
    <t>Ratho District Community Council</t>
  </si>
  <si>
    <t>Forth Cruise Seminar with Queensferry Ambition</t>
  </si>
  <si>
    <t>Queensferry District Community Council</t>
  </si>
  <si>
    <t>Surgery
Queensferry High Parent Council</t>
  </si>
  <si>
    <t>South Queensferry
South Queensferry</t>
  </si>
  <si>
    <t>Education, Children and Families Committee - City Chambers</t>
  </si>
  <si>
    <t>Health, Wellbeing &amp; Housing Committee - City Chambers</t>
  </si>
  <si>
    <t xml:space="preserve">Ratho   </t>
  </si>
  <si>
    <t>Cramond Community Council - Special Meeting</t>
  </si>
  <si>
    <t>Meeting at Port Edgar
Queensferry District Community Council</t>
  </si>
  <si>
    <t>Davidsons Mains/Silverknowes Association AGM</t>
  </si>
  <si>
    <t>Friends of Cammo Meeting</t>
  </si>
  <si>
    <t>Cammo</t>
  </si>
  <si>
    <t xml:space="preserve">Housing &amp; Wellbeing Committee - City Chambers </t>
  </si>
  <si>
    <t>Almond Neighbourhood Partnership Meeting</t>
  </si>
  <si>
    <t xml:space="preserve">Full Council - City Chambers </t>
  </si>
  <si>
    <t>Meeting with West Neighbourghood Team</t>
  </si>
  <si>
    <t>Dalmeny</t>
  </si>
  <si>
    <t>Health, Wellbeing &amp; Housing Committee - City Chambers
Davidsons
Mains/Silverknowes
Association</t>
  </si>
  <si>
    <t xml:space="preserve">Taxi
Davidsons Mains
</t>
  </si>
  <si>
    <t xml:space="preserve">4
</t>
  </si>
  <si>
    <t xml:space="preserve">£4.60
</t>
  </si>
  <si>
    <t>Licensing Signing 
Labour Group Meeting</t>
  </si>
  <si>
    <t xml:space="preserve">
City Chambers</t>
  </si>
  <si>
    <t>Lothian &amp; Borders Fire &amp; Rescue Board</t>
  </si>
  <si>
    <t>Administrative Casework</t>
  </si>
  <si>
    <t>East Reps Labour Group Meeting</t>
  </si>
  <si>
    <t>Capital Coalition Away Day</t>
  </si>
  <si>
    <t>Castlebrae High School Meeting</t>
  </si>
  <si>
    <t>Fire &amp; Police Board</t>
  </si>
  <si>
    <t>Licensing Working Group</t>
  </si>
  <si>
    <t>Communities &amp; Neighbourhood Committee</t>
  </si>
  <si>
    <t>Clerical Duties</t>
  </si>
  <si>
    <t>Police &amp; Fire Scrutiny</t>
  </si>
  <si>
    <t>City Chmbers</t>
  </si>
  <si>
    <t>Briefing on Hunters Hall</t>
  </si>
  <si>
    <t>Donald Wilson</t>
  </si>
  <si>
    <t>Selkirk Common Riding</t>
  </si>
  <si>
    <t>Accommodation</t>
  </si>
  <si>
    <t>23-28 Jun 2013</t>
  </si>
  <si>
    <t>Edinburgh and Shenzhen - Partners in Creative Industry Programme -  China</t>
  </si>
  <si>
    <t>Flight
O/Seas Subs
Accommodation
O/Seas Travel</t>
  </si>
  <si>
    <t xml:space="preserve">£111.79
£356.23
</t>
  </si>
  <si>
    <t>£2454.94
£184.29</t>
  </si>
  <si>
    <t>22-23 Jul 2013</t>
  </si>
  <si>
    <t>Abu Dhabi Music &amp; Arts Foundation Reception - London</t>
  </si>
  <si>
    <t xml:space="preserve">Rail
Accommodation
</t>
  </si>
  <si>
    <t xml:space="preserve">£131.00
</t>
  </si>
  <si>
    <t xml:space="preserve">£126.70
</t>
  </si>
  <si>
    <t>02-03 Sep 2013</t>
  </si>
  <si>
    <t>Awards Ceremony - London</t>
  </si>
  <si>
    <t xml:space="preserve">Rail
Accommodation </t>
  </si>
  <si>
    <t xml:space="preserve">£229.00
</t>
  </si>
  <si>
    <t>18-23 Oct 2013</t>
  </si>
  <si>
    <t xml:space="preserve">Beijing Creative Cities Summit - China
</t>
  </si>
  <si>
    <t>Entry Visa
O/Seas Subs
O/Seas Travel</t>
  </si>
  <si>
    <t xml:space="preserve">
£171.78
</t>
  </si>
  <si>
    <t xml:space="preserve">£60.00
</t>
  </si>
  <si>
    <t>27-28 Nov 2013</t>
  </si>
  <si>
    <t xml:space="preserve">Polish Ambassador's Reception - London
</t>
  </si>
  <si>
    <t>Rail
Accommodation
Taxis</t>
  </si>
  <si>
    <t>£229.00
£36.30</t>
  </si>
  <si>
    <t>Lord Lieutenant</t>
  </si>
  <si>
    <t xml:space="preserve">03-04 Jun 2013
</t>
  </si>
  <si>
    <t xml:space="preserve">Attendance at  60th Anniversary of the Coronation of Her Majesty The Queen - Westminster London
</t>
  </si>
  <si>
    <t xml:space="preserve">Rail
Accommodation
Evening Meal (03/06/13)
Lunch (04/06/13)
Evening Meal (04/06/13)
Taxi
</t>
  </si>
  <si>
    <t xml:space="preserve">£87.50
£18.92
£12.00
£3.25
</t>
  </si>
  <si>
    <t xml:space="preserve">£92.50
£44.00
</t>
  </si>
  <si>
    <t>Apr 13 - Dec 13</t>
  </si>
  <si>
    <t xml:space="preserve">Convener of Lothian Valuation Joint Board </t>
  </si>
  <si>
    <t>Convener Governance, Risk &amp; Best Value Committee</t>
  </si>
  <si>
    <t xml:space="preserve">Convener Regulatory Committee </t>
  </si>
  <si>
    <t>M Bridgman</t>
  </si>
  <si>
    <t>Convener Communities &amp; Neighbourhood Committee</t>
  </si>
  <si>
    <t>Vice Convener Finance &amp; Budget Committee</t>
  </si>
  <si>
    <t>Vice Convener Education, Children &amp; Families Committee</t>
  </si>
  <si>
    <t>Convener Education, Children &amp; Families  Committee</t>
  </si>
  <si>
    <t>Convener Transport &amp; Environment Committee</t>
  </si>
  <si>
    <t>Convener Culture &amp; Sport Committee</t>
  </si>
  <si>
    <t>Convener Licensing Board Committee</t>
  </si>
  <si>
    <t xml:space="preserve">Convener Planning Committee </t>
  </si>
  <si>
    <t>Convener Finance &amp; Budget Committee</t>
  </si>
  <si>
    <t>Convener Economy Committee</t>
  </si>
  <si>
    <t>Vice Convener Culture &amp; Sport Committee</t>
  </si>
  <si>
    <t>Vice Convener Regulatory Committee</t>
  </si>
  <si>
    <t>Convener Police &amp; Fire Scrutiny Committee</t>
  </si>
  <si>
    <t>Vice Convener Health, Social Care &amp; Housing Committee</t>
  </si>
  <si>
    <t>Convener Health, Social Care &amp; Housing Committee</t>
  </si>
  <si>
    <t>Vice Convener Transport Environment Committee</t>
  </si>
  <si>
    <t xml:space="preserve">McCrae's Battalion Trust - Contalmaison France
</t>
  </si>
  <si>
    <t xml:space="preserve">Cultcube Conference - Italy
</t>
  </si>
</sst>
</file>

<file path=xl/styles.xml><?xml version="1.0" encoding="utf-8"?>
<styleSheet xmlns="http://schemas.openxmlformats.org/spreadsheetml/2006/main">
  <numFmts count="4">
    <numFmt numFmtId="8" formatCode="&quot;£&quot;#,##0.00;[Red]\-&quot;£&quot;#,##0.00"/>
    <numFmt numFmtId="164" formatCode="dd\ mmm\ yyyy"/>
    <numFmt numFmtId="165" formatCode="&quot;£&quot;#,##0.00"/>
    <numFmt numFmtId="166" formatCode="&quot;£&quot;#,##0.0;[Red]\-&quot;£&quot;#,##0.0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2"/>
      <name val="Arial"/>
    </font>
    <font>
      <b/>
      <sz val="11"/>
      <name val="Arial"/>
    </font>
    <font>
      <sz val="11"/>
      <name val="Arial"/>
    </font>
    <font>
      <b/>
      <u/>
      <sz val="12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2"/>
      <color theme="1"/>
      <name val="Calibri"/>
      <family val="2"/>
      <scheme val="minor"/>
    </font>
    <font>
      <b/>
      <u/>
      <sz val="14"/>
      <name val="Arial"/>
      <family val="2"/>
    </font>
    <font>
      <b/>
      <u/>
      <sz val="11"/>
      <name val="Arial"/>
    </font>
    <font>
      <u/>
      <sz val="11"/>
      <name val="Arial"/>
    </font>
    <font>
      <sz val="9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1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4" fillId="0" borderId="2" xfId="0" applyFont="1" applyBorder="1"/>
    <xf numFmtId="0" fontId="5" fillId="0" borderId="2" xfId="0" applyFont="1" applyBorder="1"/>
    <xf numFmtId="0" fontId="4" fillId="0" borderId="0" xfId="0" applyFont="1" applyBorder="1"/>
    <xf numFmtId="0" fontId="5" fillId="0" borderId="0" xfId="0" applyFont="1" applyBorder="1"/>
    <xf numFmtId="164" fontId="7" fillId="0" borderId="0" xfId="0" applyNumberFormat="1" applyFont="1" applyBorder="1"/>
    <xf numFmtId="0" fontId="8" fillId="0" borderId="0" xfId="0" applyFont="1"/>
    <xf numFmtId="0" fontId="8" fillId="2" borderId="5" xfId="0" applyFont="1" applyFill="1" applyBorder="1"/>
    <xf numFmtId="165" fontId="8" fillId="0" borderId="5" xfId="0" applyNumberFormat="1" applyFont="1" applyBorder="1"/>
    <xf numFmtId="0" fontId="8" fillId="3" borderId="0" xfId="0" applyFont="1" applyFill="1"/>
    <xf numFmtId="0" fontId="8" fillId="2" borderId="8" xfId="0" applyFont="1" applyFill="1" applyBorder="1"/>
    <xf numFmtId="0" fontId="7" fillId="0" borderId="0" xfId="0" applyFont="1"/>
    <xf numFmtId="0" fontId="11" fillId="0" borderId="0" xfId="0" applyFont="1"/>
    <xf numFmtId="0" fontId="10" fillId="0" borderId="0" xfId="0" applyFont="1"/>
    <xf numFmtId="0" fontId="10" fillId="0" borderId="1" xfId="0" applyFont="1" applyBorder="1"/>
    <xf numFmtId="0" fontId="12" fillId="0" borderId="1" xfId="0" applyFont="1" applyBorder="1"/>
    <xf numFmtId="0" fontId="12" fillId="0" borderId="0" xfId="0" applyFont="1" applyBorder="1"/>
    <xf numFmtId="0" fontId="11" fillId="0" borderId="0" xfId="0" applyFont="1" applyBorder="1"/>
    <xf numFmtId="0" fontId="12" fillId="0" borderId="0" xfId="0" applyFont="1"/>
    <xf numFmtId="0" fontId="10" fillId="0" borderId="2" xfId="0" applyFont="1" applyBorder="1"/>
    <xf numFmtId="0" fontId="12" fillId="0" borderId="2" xfId="0" applyFont="1" applyBorder="1"/>
    <xf numFmtId="0" fontId="10" fillId="0" borderId="0" xfId="0" applyFont="1" applyBorder="1"/>
    <xf numFmtId="164" fontId="9" fillId="0" borderId="1" xfId="0" applyNumberFormat="1" applyFont="1" applyBorder="1"/>
    <xf numFmtId="0" fontId="0" fillId="0" borderId="0" xfId="0" applyFill="1"/>
    <xf numFmtId="0" fontId="0" fillId="0" borderId="0" xfId="0" applyBorder="1"/>
    <xf numFmtId="0" fontId="13" fillId="0" borderId="0" xfId="0" applyFont="1"/>
    <xf numFmtId="0" fontId="12" fillId="2" borderId="8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wrapText="1"/>
    </xf>
    <xf numFmtId="0" fontId="11" fillId="2" borderId="5" xfId="0" applyFont="1" applyFill="1" applyBorder="1"/>
    <xf numFmtId="0" fontId="14" fillId="0" borderId="0" xfId="0" applyFont="1"/>
    <xf numFmtId="0" fontId="11" fillId="0" borderId="1" xfId="0" applyFont="1" applyBorder="1"/>
    <xf numFmtId="0" fontId="2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wrapText="1"/>
    </xf>
    <xf numFmtId="164" fontId="11" fillId="0" borderId="8" xfId="0" applyNumberFormat="1" applyFont="1" applyBorder="1"/>
    <xf numFmtId="0" fontId="11" fillId="0" borderId="5" xfId="0" applyFont="1" applyBorder="1"/>
    <xf numFmtId="0" fontId="11" fillId="0" borderId="5" xfId="0" applyFont="1" applyBorder="1" applyAlignment="1">
      <alignment wrapText="1"/>
    </xf>
    <xf numFmtId="165" fontId="11" fillId="0" borderId="5" xfId="0" applyNumberFormat="1" applyFont="1" applyBorder="1"/>
    <xf numFmtId="164" fontId="11" fillId="0" borderId="8" xfId="0" applyNumberFormat="1" applyFont="1" applyBorder="1" applyAlignment="1">
      <alignment horizontal="right"/>
    </xf>
    <xf numFmtId="8" fontId="11" fillId="0" borderId="5" xfId="0" applyNumberFormat="1" applyFont="1" applyBorder="1"/>
    <xf numFmtId="0" fontId="11" fillId="2" borderId="8" xfId="0" applyFont="1" applyFill="1" applyBorder="1"/>
    <xf numFmtId="0" fontId="11" fillId="3" borderId="0" xfId="0" applyFont="1" applyFill="1"/>
    <xf numFmtId="164" fontId="15" fillId="0" borderId="8" xfId="0" applyNumberFormat="1" applyFont="1" applyBorder="1"/>
    <xf numFmtId="0" fontId="6" fillId="0" borderId="0" xfId="0" applyFont="1" applyBorder="1"/>
    <xf numFmtId="164" fontId="6" fillId="0" borderId="8" xfId="0" applyNumberFormat="1" applyFont="1" applyBorder="1"/>
    <xf numFmtId="0" fontId="6" fillId="0" borderId="5" xfId="0" applyFont="1" applyBorder="1"/>
    <xf numFmtId="0" fontId="6" fillId="0" borderId="5" xfId="0" applyFont="1" applyBorder="1" applyAlignment="1">
      <alignment wrapText="1"/>
    </xf>
    <xf numFmtId="8" fontId="6" fillId="0" borderId="5" xfId="0" applyNumberFormat="1" applyFont="1" applyBorder="1"/>
    <xf numFmtId="165" fontId="6" fillId="0" borderId="5" xfId="0" applyNumberFormat="1" applyFont="1" applyBorder="1" applyAlignment="1">
      <alignment horizontal="right" wrapText="1"/>
    </xf>
    <xf numFmtId="166" fontId="6" fillId="0" borderId="5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8" fontId="6" fillId="0" borderId="5" xfId="0" applyNumberFormat="1" applyFont="1" applyBorder="1" applyAlignment="1">
      <alignment horizontal="right" wrapText="1"/>
    </xf>
    <xf numFmtId="164" fontId="11" fillId="0" borderId="8" xfId="0" applyNumberFormat="1" applyFont="1" applyBorder="1" applyProtection="1">
      <protection locked="0"/>
    </xf>
    <xf numFmtId="20" fontId="11" fillId="0" borderId="5" xfId="0" applyNumberFormat="1" applyFont="1" applyBorder="1" applyProtection="1">
      <protection locked="0"/>
    </xf>
    <xf numFmtId="0" fontId="11" fillId="0" borderId="5" xfId="0" applyFont="1" applyBorder="1" applyAlignment="1" applyProtection="1">
      <alignment wrapText="1"/>
      <protection locked="0"/>
    </xf>
    <xf numFmtId="0" fontId="11" fillId="0" borderId="5" xfId="0" applyFont="1" applyBorder="1" applyProtection="1">
      <protection locked="0"/>
    </xf>
    <xf numFmtId="165" fontId="11" fillId="0" borderId="5" xfId="0" applyNumberFormat="1" applyFont="1" applyBorder="1" applyProtection="1">
      <protection locked="0"/>
    </xf>
    <xf numFmtId="165" fontId="6" fillId="0" borderId="5" xfId="0" applyNumberFormat="1" applyFont="1" applyBorder="1"/>
    <xf numFmtId="164" fontId="11" fillId="0" borderId="8" xfId="0" applyNumberFormat="1" applyFont="1" applyBorder="1" applyAlignment="1" applyProtection="1">
      <alignment horizontal="right"/>
      <protection locked="0"/>
    </xf>
    <xf numFmtId="165" fontId="11" fillId="3" borderId="0" xfId="0" applyNumberFormat="1" applyFont="1" applyFill="1"/>
    <xf numFmtId="0" fontId="16" fillId="0" borderId="0" xfId="0" applyFont="1" applyBorder="1"/>
    <xf numFmtId="0" fontId="17" fillId="0" borderId="0" xfId="0" applyFont="1" applyBorder="1"/>
    <xf numFmtId="8" fontId="12" fillId="0" borderId="0" xfId="0" applyNumberFormat="1" applyFont="1"/>
    <xf numFmtId="165" fontId="11" fillId="0" borderId="5" xfId="0" applyNumberFormat="1" applyFont="1" applyBorder="1" applyAlignment="1" applyProtection="1">
      <alignment horizontal="right" wrapText="1"/>
      <protection locked="0"/>
    </xf>
    <xf numFmtId="8" fontId="12" fillId="0" borderId="0" xfId="0" quotePrefix="1" applyNumberFormat="1" applyFont="1" applyAlignment="1">
      <alignment horizontal="right"/>
    </xf>
    <xf numFmtId="164" fontId="13" fillId="0" borderId="0" xfId="0" applyNumberFormat="1" applyFont="1" applyBorder="1"/>
    <xf numFmtId="0" fontId="11" fillId="0" borderId="6" xfId="0" applyFont="1" applyBorder="1" applyAlignment="1">
      <alignment horizontal="right"/>
    </xf>
    <xf numFmtId="0" fontId="11" fillId="0" borderId="6" xfId="0" applyFont="1" applyBorder="1"/>
    <xf numFmtId="0" fontId="11" fillId="0" borderId="3" xfId="0" applyFont="1" applyBorder="1"/>
    <xf numFmtId="8" fontId="11" fillId="0" borderId="3" xfId="0" applyNumberFormat="1" applyFont="1" applyBorder="1"/>
    <xf numFmtId="0" fontId="0" fillId="0" borderId="3" xfId="0" applyBorder="1"/>
    <xf numFmtId="164" fontId="11" fillId="0" borderId="8" xfId="0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wrapText="1"/>
    </xf>
    <xf numFmtId="0" fontId="11" fillId="0" borderId="5" xfId="0" applyFont="1" applyFill="1" applyBorder="1"/>
    <xf numFmtId="164" fontId="11" fillId="0" borderId="8" xfId="0" applyNumberFormat="1" applyFont="1" applyBorder="1" applyAlignment="1" applyProtection="1">
      <alignment horizontal="center"/>
      <protection locked="0"/>
    </xf>
    <xf numFmtId="20" fontId="11" fillId="0" borderId="5" xfId="0" applyNumberFormat="1" applyFont="1" applyBorder="1" applyAlignment="1" applyProtection="1">
      <alignment horizontal="center"/>
      <protection locked="0"/>
    </xf>
    <xf numFmtId="164" fontId="13" fillId="0" borderId="8" xfId="0" applyNumberFormat="1" applyFont="1" applyBorder="1"/>
    <xf numFmtId="0" fontId="12" fillId="2" borderId="3" xfId="0" applyFont="1" applyFill="1" applyBorder="1" applyAlignment="1">
      <alignment horizontal="center" wrapText="1"/>
    </xf>
    <xf numFmtId="0" fontId="11" fillId="2" borderId="3" xfId="0" applyFont="1" applyFill="1" applyBorder="1"/>
    <xf numFmtId="0" fontId="6" fillId="0" borderId="1" xfId="0" applyFont="1" applyBorder="1"/>
    <xf numFmtId="0" fontId="6" fillId="0" borderId="3" xfId="0" applyFont="1" applyBorder="1"/>
    <xf numFmtId="165" fontId="11" fillId="0" borderId="3" xfId="0" applyNumberFormat="1" applyFont="1" applyBorder="1"/>
    <xf numFmtId="0" fontId="6" fillId="0" borderId="0" xfId="0" applyFont="1" applyProtection="1">
      <protection locked="0"/>
    </xf>
    <xf numFmtId="164" fontId="11" fillId="0" borderId="8" xfId="0" applyNumberFormat="1" applyFont="1" applyFill="1" applyBorder="1" applyAlignment="1">
      <alignment horizontal="right"/>
    </xf>
    <xf numFmtId="0" fontId="11" fillId="0" borderId="5" xfId="0" applyFont="1" applyFill="1" applyBorder="1" applyAlignment="1">
      <alignment horizontal="center" wrapText="1"/>
    </xf>
    <xf numFmtId="8" fontId="11" fillId="0" borderId="5" xfId="0" applyNumberFormat="1" applyFont="1" applyFill="1" applyBorder="1"/>
    <xf numFmtId="15" fontId="6" fillId="0" borderId="8" xfId="0" applyNumberFormat="1" applyFont="1" applyBorder="1"/>
    <xf numFmtId="0" fontId="0" fillId="0" borderId="5" xfId="0" applyBorder="1"/>
    <xf numFmtId="15" fontId="6" fillId="0" borderId="3" xfId="0" applyNumberFormat="1" applyFont="1" applyBorder="1"/>
    <xf numFmtId="8" fontId="6" fillId="0" borderId="3" xfId="0" applyNumberFormat="1" applyFont="1" applyBorder="1"/>
    <xf numFmtId="0" fontId="12" fillId="2" borderId="3" xfId="0" applyFont="1" applyFill="1" applyBorder="1" applyAlignment="1">
      <alignment horizontal="center"/>
    </xf>
    <xf numFmtId="164" fontId="11" fillId="0" borderId="3" xfId="0" applyNumberFormat="1" applyFont="1" applyBorder="1" applyAlignment="1" applyProtection="1">
      <alignment horizontal="right"/>
      <protection locked="0"/>
    </xf>
    <xf numFmtId="20" fontId="11" fillId="0" borderId="3" xfId="0" applyNumberFormat="1" applyFont="1" applyBorder="1" applyProtection="1">
      <protection locked="0"/>
    </xf>
    <xf numFmtId="0" fontId="11" fillId="0" borderId="3" xfId="0" applyFont="1" applyBorder="1" applyAlignment="1" applyProtection="1">
      <alignment wrapText="1"/>
      <protection locked="0"/>
    </xf>
    <xf numFmtId="0" fontId="11" fillId="0" borderId="3" xfId="0" applyFont="1" applyBorder="1" applyProtection="1">
      <protection locked="0"/>
    </xf>
    <xf numFmtId="165" fontId="11" fillId="0" borderId="3" xfId="0" applyNumberFormat="1" applyFont="1" applyBorder="1" applyProtection="1">
      <protection locked="0"/>
    </xf>
    <xf numFmtId="165" fontId="11" fillId="0" borderId="20" xfId="0" applyNumberFormat="1" applyFont="1" applyBorder="1"/>
    <xf numFmtId="165" fontId="11" fillId="0" borderId="6" xfId="0" applyNumberFormat="1" applyFont="1" applyBorder="1"/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11" fillId="3" borderId="18" xfId="0" applyFont="1" applyFill="1" applyBorder="1"/>
    <xf numFmtId="0" fontId="11" fillId="3" borderId="1" xfId="0" applyFont="1" applyFill="1" applyBorder="1"/>
    <xf numFmtId="0" fontId="11" fillId="3" borderId="5" xfId="0" applyFont="1" applyFill="1" applyBorder="1"/>
    <xf numFmtId="0" fontId="11" fillId="0" borderId="5" xfId="0" applyFont="1" applyFill="1" applyBorder="1" applyAlignment="1" applyProtection="1">
      <alignment wrapText="1"/>
      <protection locked="0"/>
    </xf>
    <xf numFmtId="0" fontId="11" fillId="0" borderId="5" xfId="0" applyFont="1" applyBorder="1" applyAlignment="1" applyProtection="1">
      <alignment horizontal="left" wrapText="1"/>
      <protection locked="0"/>
    </xf>
    <xf numFmtId="0" fontId="11" fillId="0" borderId="5" xfId="0" applyFont="1" applyBorder="1" applyAlignment="1" applyProtection="1">
      <alignment horizontal="left"/>
      <protection locked="0"/>
    </xf>
    <xf numFmtId="164" fontId="6" fillId="0" borderId="8" xfId="0" applyNumberFormat="1" applyFont="1" applyBorder="1" applyAlignment="1">
      <alignment wrapText="1"/>
    </xf>
    <xf numFmtId="164" fontId="6" fillId="0" borderId="8" xfId="0" applyNumberFormat="1" applyFont="1" applyBorder="1" applyAlignment="1">
      <alignment horizontal="right" wrapText="1"/>
    </xf>
    <xf numFmtId="164" fontId="6" fillId="0" borderId="3" xfId="0" applyNumberFormat="1" applyFont="1" applyBorder="1" applyProtection="1">
      <protection locked="0"/>
    </xf>
    <xf numFmtId="2" fontId="6" fillId="0" borderId="3" xfId="0" applyNumberFormat="1" applyFont="1" applyBorder="1" applyProtection="1">
      <protection locked="0"/>
    </xf>
    <xf numFmtId="0" fontId="6" fillId="0" borderId="3" xfId="0" applyFont="1" applyBorder="1" applyAlignment="1" applyProtection="1">
      <alignment wrapText="1"/>
      <protection locked="0"/>
    </xf>
    <xf numFmtId="0" fontId="6" fillId="0" borderId="3" xfId="0" applyFont="1" applyBorder="1" applyProtection="1">
      <protection locked="0"/>
    </xf>
    <xf numFmtId="164" fontId="6" fillId="0" borderId="8" xfId="0" applyNumberFormat="1" applyFont="1" applyBorder="1" applyAlignment="1" applyProtection="1">
      <alignment horizontal="right"/>
      <protection locked="0"/>
    </xf>
    <xf numFmtId="2" fontId="6" fillId="0" borderId="5" xfId="0" applyNumberFormat="1" applyFont="1" applyBorder="1" applyProtection="1">
      <protection locked="0"/>
    </xf>
    <xf numFmtId="0" fontId="6" fillId="0" borderId="5" xfId="0" applyFont="1" applyBorder="1" applyAlignment="1" applyProtection="1">
      <alignment wrapText="1"/>
      <protection locked="0"/>
    </xf>
    <xf numFmtId="0" fontId="6" fillId="0" borderId="5" xfId="0" applyFont="1" applyBorder="1" applyProtection="1">
      <protection locked="0"/>
    </xf>
    <xf numFmtId="8" fontId="11" fillId="3" borderId="0" xfId="0" applyNumberFormat="1" applyFont="1" applyFill="1"/>
    <xf numFmtId="0" fontId="6" fillId="0" borderId="5" xfId="0" applyFont="1" applyBorder="1" applyAlignment="1">
      <alignment horizontal="right" wrapText="1"/>
    </xf>
    <xf numFmtId="164" fontId="11" fillId="0" borderId="8" xfId="0" applyNumberFormat="1" applyFont="1" applyFill="1" applyBorder="1" applyAlignment="1" applyProtection="1">
      <alignment horizontal="right" wrapText="1"/>
      <protection locked="0"/>
    </xf>
    <xf numFmtId="20" fontId="11" fillId="0" borderId="5" xfId="0" applyNumberFormat="1" applyFont="1" applyFill="1" applyBorder="1" applyProtection="1">
      <protection locked="0"/>
    </xf>
    <xf numFmtId="164" fontId="11" fillId="0" borderId="3" xfId="0" applyNumberFormat="1" applyFont="1" applyBorder="1"/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165" fontId="11" fillId="0" borderId="5" xfId="0" applyNumberFormat="1" applyFont="1" applyBorder="1" applyProtection="1"/>
    <xf numFmtId="0" fontId="11" fillId="0" borderId="5" xfId="0" applyFont="1" applyBorder="1" applyAlignment="1" applyProtection="1">
      <alignment horizontal="right" wrapText="1"/>
      <protection locked="0"/>
    </xf>
    <xf numFmtId="0" fontId="18" fillId="0" borderId="0" xfId="0" applyFont="1"/>
    <xf numFmtId="0" fontId="19" fillId="0" borderId="0" xfId="0" applyFont="1"/>
    <xf numFmtId="14" fontId="11" fillId="0" borderId="6" xfId="0" applyNumberFormat="1" applyFont="1" applyBorder="1"/>
    <xf numFmtId="14" fontId="11" fillId="0" borderId="3" xfId="0" applyNumberFormat="1" applyFont="1" applyBorder="1"/>
    <xf numFmtId="0" fontId="11" fillId="0" borderId="0" xfId="0" applyFont="1" applyFill="1"/>
    <xf numFmtId="0" fontId="11" fillId="0" borderId="0" xfId="0" applyFont="1" applyFill="1" applyAlignment="1">
      <alignment horizontal="right"/>
    </xf>
    <xf numFmtId="2" fontId="11" fillId="0" borderId="8" xfId="0" applyNumberFormat="1" applyFont="1" applyFill="1" applyBorder="1"/>
    <xf numFmtId="0" fontId="11" fillId="0" borderId="0" xfId="0" applyFont="1" applyBorder="1" applyAlignment="1">
      <alignment wrapText="1"/>
    </xf>
    <xf numFmtId="2" fontId="11" fillId="0" borderId="3" xfId="0" applyNumberFormat="1" applyFont="1" applyBorder="1"/>
    <xf numFmtId="2" fontId="11" fillId="0" borderId="3" xfId="0" applyNumberFormat="1" applyFont="1" applyFill="1" applyBorder="1"/>
    <xf numFmtId="0" fontId="19" fillId="0" borderId="0" xfId="0" applyFont="1" applyFill="1"/>
    <xf numFmtId="0" fontId="12" fillId="0" borderId="8" xfId="0" applyFont="1" applyFill="1" applyBorder="1"/>
    <xf numFmtId="14" fontId="11" fillId="0" borderId="5" xfId="0" applyNumberFormat="1" applyFont="1" applyBorder="1"/>
    <xf numFmtId="0" fontId="12" fillId="0" borderId="3" xfId="0" applyFont="1" applyFill="1" applyBorder="1"/>
    <xf numFmtId="14" fontId="11" fillId="0" borderId="0" xfId="0" applyNumberFormat="1" applyFont="1" applyBorder="1"/>
    <xf numFmtId="0" fontId="12" fillId="0" borderId="8" xfId="0" applyFont="1" applyFill="1" applyBorder="1" applyAlignment="1">
      <alignment horizontal="right"/>
    </xf>
    <xf numFmtId="14" fontId="11" fillId="0" borderId="4" xfId="0" applyNumberFormat="1" applyFont="1" applyBorder="1"/>
    <xf numFmtId="0" fontId="12" fillId="0" borderId="2" xfId="0" applyFont="1" applyFill="1" applyBorder="1"/>
    <xf numFmtId="0" fontId="11" fillId="0" borderId="0" xfId="0" applyFont="1" applyAlignment="1">
      <alignment horizontal="right"/>
    </xf>
    <xf numFmtId="2" fontId="12" fillId="0" borderId="19" xfId="0" applyNumberFormat="1" applyFont="1" applyBorder="1"/>
    <xf numFmtId="0" fontId="11" fillId="0" borderId="3" xfId="0" applyFont="1" applyBorder="1" applyAlignment="1">
      <alignment wrapText="1"/>
    </xf>
    <xf numFmtId="165" fontId="11" fillId="0" borderId="5" xfId="0" applyNumberFormat="1" applyFont="1" applyFill="1" applyBorder="1" applyProtection="1">
      <protection locked="0"/>
    </xf>
    <xf numFmtId="165" fontId="11" fillId="0" borderId="5" xfId="0" applyNumberFormat="1" applyFont="1" applyFill="1" applyBorder="1" applyAlignment="1" applyProtection="1">
      <alignment horizontal="right" wrapText="1"/>
      <protection locked="0"/>
    </xf>
    <xf numFmtId="164" fontId="11" fillId="0" borderId="8" xfId="0" quotePrefix="1" applyNumberFormat="1" applyFont="1" applyBorder="1" applyAlignment="1" applyProtection="1">
      <alignment horizontal="right"/>
      <protection locked="0"/>
    </xf>
    <xf numFmtId="164" fontId="11" fillId="0" borderId="20" xfId="0" applyNumberFormat="1" applyFont="1" applyBorder="1" applyAlignment="1" applyProtection="1">
      <alignment horizontal="right"/>
      <protection locked="0"/>
    </xf>
    <xf numFmtId="20" fontId="11" fillId="0" borderId="20" xfId="0" applyNumberFormat="1" applyFont="1" applyBorder="1" applyProtection="1">
      <protection locked="0"/>
    </xf>
    <xf numFmtId="0" fontId="11" fillId="0" borderId="20" xfId="0" applyFont="1" applyBorder="1" applyAlignment="1" applyProtection="1">
      <alignment wrapText="1"/>
      <protection locked="0"/>
    </xf>
    <xf numFmtId="0" fontId="11" fillId="0" borderId="20" xfId="0" applyFont="1" applyBorder="1" applyProtection="1">
      <protection locked="0"/>
    </xf>
    <xf numFmtId="165" fontId="11" fillId="0" borderId="11" xfId="0" applyNumberFormat="1" applyFont="1" applyBorder="1"/>
    <xf numFmtId="164" fontId="11" fillId="4" borderId="8" xfId="0" applyNumberFormat="1" applyFont="1" applyFill="1" applyBorder="1"/>
    <xf numFmtId="0" fontId="11" fillId="4" borderId="5" xfId="0" applyFont="1" applyFill="1" applyBorder="1"/>
    <xf numFmtId="0" fontId="11" fillId="4" borderId="5" xfId="0" applyFont="1" applyFill="1" applyBorder="1" applyAlignment="1">
      <alignment wrapText="1"/>
    </xf>
    <xf numFmtId="0" fontId="11" fillId="4" borderId="5" xfId="0" applyFont="1" applyFill="1" applyBorder="1" applyAlignment="1">
      <alignment horizontal="right" wrapText="1"/>
    </xf>
    <xf numFmtId="165" fontId="11" fillId="0" borderId="5" xfId="0" applyNumberFormat="1" applyFont="1" applyBorder="1" applyAlignment="1">
      <alignment horizontal="right" wrapText="1"/>
    </xf>
    <xf numFmtId="164" fontId="11" fillId="4" borderId="8" xfId="0" applyNumberFormat="1" applyFont="1" applyFill="1" applyBorder="1" applyAlignment="1">
      <alignment horizontal="right"/>
    </xf>
    <xf numFmtId="0" fontId="11" fillId="0" borderId="3" xfId="0" applyFont="1" applyFill="1" applyBorder="1"/>
    <xf numFmtId="0" fontId="11" fillId="0" borderId="5" xfId="0" applyFont="1" applyFill="1" applyBorder="1" applyProtection="1">
      <protection locked="0"/>
    </xf>
    <xf numFmtId="165" fontId="11" fillId="0" borderId="5" xfId="0" applyNumberFormat="1" applyFont="1" applyFill="1" applyBorder="1"/>
    <xf numFmtId="164" fontId="11" fillId="0" borderId="8" xfId="0" applyNumberFormat="1" applyFont="1" applyBorder="1" applyAlignment="1" applyProtection="1">
      <alignment horizontal="right" wrapText="1"/>
      <protection locked="0"/>
    </xf>
    <xf numFmtId="165" fontId="11" fillId="0" borderId="5" xfId="0" applyNumberFormat="1" applyFont="1" applyBorder="1" applyAlignment="1" applyProtection="1">
      <alignment horizontal="right"/>
      <protection locked="0"/>
    </xf>
    <xf numFmtId="0" fontId="11" fillId="0" borderId="0" xfId="0" applyFont="1" applyFill="1" applyBorder="1"/>
    <xf numFmtId="165" fontId="11" fillId="0" borderId="0" xfId="0" applyNumberFormat="1" applyFont="1" applyFill="1" applyBorder="1"/>
    <xf numFmtId="164" fontId="11" fillId="0" borderId="8" xfId="0" applyNumberFormat="1" applyFont="1" applyBorder="1" applyAlignment="1">
      <alignment wrapText="1"/>
    </xf>
    <xf numFmtId="0" fontId="11" fillId="0" borderId="5" xfId="0" applyFont="1" applyBorder="1" applyAlignment="1">
      <alignment horizontal="right" wrapText="1"/>
    </xf>
    <xf numFmtId="8" fontId="11" fillId="0" borderId="21" xfId="0" applyNumberFormat="1" applyFont="1" applyFill="1" applyBorder="1"/>
    <xf numFmtId="2" fontId="11" fillId="0" borderId="21" xfId="0" applyNumberFormat="1" applyFont="1" applyFill="1" applyBorder="1"/>
    <xf numFmtId="2" fontId="12" fillId="0" borderId="0" xfId="0" applyNumberFormat="1" applyFont="1" applyFill="1" applyBorder="1"/>
    <xf numFmtId="2" fontId="12" fillId="0" borderId="8" xfId="0" applyNumberFormat="1" applyFont="1" applyFill="1" applyBorder="1"/>
    <xf numFmtId="2" fontId="12" fillId="0" borderId="3" xfId="0" applyNumberFormat="1" applyFont="1" applyFill="1" applyBorder="1"/>
    <xf numFmtId="2" fontId="12" fillId="0" borderId="22" xfId="0" applyNumberFormat="1" applyFont="1" applyFill="1" applyBorder="1"/>
    <xf numFmtId="0" fontId="2" fillId="0" borderId="0" xfId="0" applyFont="1" applyAlignment="1">
      <alignment horizontal="left"/>
    </xf>
    <xf numFmtId="0" fontId="12" fillId="2" borderId="6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1" fillId="0" borderId="9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13" xfId="0" applyFont="1" applyBorder="1" applyAlignment="1">
      <alignment wrapText="1"/>
    </xf>
    <xf numFmtId="0" fontId="11" fillId="0" borderId="18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20" fillId="0" borderId="6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19" fillId="0" borderId="9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19" fillId="0" borderId="14" xfId="0" applyFont="1" applyBorder="1" applyAlignment="1">
      <alignment wrapText="1"/>
    </xf>
    <xf numFmtId="0" fontId="19" fillId="0" borderId="15" xfId="0" applyFont="1" applyBorder="1" applyAlignment="1">
      <alignment wrapText="1"/>
    </xf>
    <xf numFmtId="0" fontId="19" fillId="0" borderId="16" xfId="0" applyFont="1" applyBorder="1" applyAlignment="1">
      <alignment wrapText="1"/>
    </xf>
    <xf numFmtId="0" fontId="19" fillId="0" borderId="17" xfId="0" applyFont="1" applyBorder="1" applyAlignment="1">
      <alignment wrapText="1"/>
    </xf>
    <xf numFmtId="0" fontId="19" fillId="0" borderId="9" xfId="0" applyFont="1" applyFill="1" applyBorder="1" applyAlignment="1">
      <alignment wrapText="1"/>
    </xf>
    <xf numFmtId="0" fontId="19" fillId="0" borderId="10" xfId="0" applyFont="1" applyFill="1" applyBorder="1" applyAlignment="1">
      <alignment wrapText="1"/>
    </xf>
    <xf numFmtId="0" fontId="19" fillId="0" borderId="14" xfId="0" applyFont="1" applyFill="1" applyBorder="1" applyAlignment="1">
      <alignment wrapText="1"/>
    </xf>
    <xf numFmtId="0" fontId="19" fillId="0" borderId="15" xfId="0" applyFont="1" applyFill="1" applyBorder="1" applyAlignment="1">
      <alignment wrapText="1"/>
    </xf>
    <xf numFmtId="0" fontId="19" fillId="0" borderId="16" xfId="0" applyFont="1" applyFill="1" applyBorder="1" applyAlignment="1">
      <alignment wrapText="1"/>
    </xf>
    <xf numFmtId="0" fontId="19" fillId="0" borderId="17" xfId="0" applyFont="1" applyFill="1" applyBorder="1" applyAlignment="1">
      <alignment wrapText="1"/>
    </xf>
    <xf numFmtId="0" fontId="12" fillId="0" borderId="1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635000</xdr:colOff>
      <xdr:row>4</xdr:row>
      <xdr:rowOff>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0"/>
          <a:ext cx="2844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609600</xdr:colOff>
      <xdr:row>4</xdr:row>
      <xdr:rowOff>0</xdr:rowOff>
    </xdr:to>
    <xdr:pic>
      <xdr:nvPicPr>
        <xdr:cNvPr id="4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0"/>
          <a:ext cx="2844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38100</xdr:rowOff>
    </xdr:from>
    <xdr:to>
      <xdr:col>4</xdr:col>
      <xdr:colOff>165100</xdr:colOff>
      <xdr:row>4</xdr:row>
      <xdr:rowOff>38100</xdr:rowOff>
    </xdr:to>
    <xdr:pic>
      <xdr:nvPicPr>
        <xdr:cNvPr id="4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38100"/>
          <a:ext cx="2844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0</xdr:row>
      <xdr:rowOff>38100</xdr:rowOff>
    </xdr:from>
    <xdr:to>
      <xdr:col>3</xdr:col>
      <xdr:colOff>736600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100" y="38100"/>
          <a:ext cx="27432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25400</xdr:rowOff>
    </xdr:from>
    <xdr:to>
      <xdr:col>4</xdr:col>
      <xdr:colOff>469900</xdr:colOff>
      <xdr:row>4</xdr:row>
      <xdr:rowOff>25400</xdr:rowOff>
    </xdr:to>
    <xdr:pic>
      <xdr:nvPicPr>
        <xdr:cNvPr id="5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2300" y="25400"/>
          <a:ext cx="2844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4</xdr:col>
      <xdr:colOff>419100</xdr:colOff>
      <xdr:row>4</xdr:row>
      <xdr:rowOff>38100</xdr:rowOff>
    </xdr:to>
    <xdr:pic>
      <xdr:nvPicPr>
        <xdr:cNvPr id="4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844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825500</xdr:colOff>
      <xdr:row>4</xdr:row>
      <xdr:rowOff>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0"/>
          <a:ext cx="2844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38100</xdr:rowOff>
    </xdr:from>
    <xdr:to>
      <xdr:col>4</xdr:col>
      <xdr:colOff>368300</xdr:colOff>
      <xdr:row>4</xdr:row>
      <xdr:rowOff>38100</xdr:rowOff>
    </xdr:to>
    <xdr:pic>
      <xdr:nvPicPr>
        <xdr:cNvPr id="4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2300" y="38100"/>
          <a:ext cx="2844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50800</xdr:rowOff>
    </xdr:from>
    <xdr:to>
      <xdr:col>4</xdr:col>
      <xdr:colOff>279400</xdr:colOff>
      <xdr:row>4</xdr:row>
      <xdr:rowOff>50800</xdr:rowOff>
    </xdr:to>
    <xdr:pic>
      <xdr:nvPicPr>
        <xdr:cNvPr id="4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50800"/>
          <a:ext cx="2844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4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317500</xdr:colOff>
      <xdr:row>4</xdr:row>
      <xdr:rowOff>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0"/>
          <a:ext cx="2844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63500</xdr:rowOff>
    </xdr:from>
    <xdr:to>
      <xdr:col>3</xdr:col>
      <xdr:colOff>1092200</xdr:colOff>
      <xdr:row>4</xdr:row>
      <xdr:rowOff>63500</xdr:rowOff>
    </xdr:to>
    <xdr:pic>
      <xdr:nvPicPr>
        <xdr:cNvPr id="4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2300" y="63500"/>
          <a:ext cx="2844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50800</xdr:rowOff>
    </xdr:from>
    <xdr:to>
      <xdr:col>3</xdr:col>
      <xdr:colOff>1041400</xdr:colOff>
      <xdr:row>4</xdr:row>
      <xdr:rowOff>50800</xdr:rowOff>
    </xdr:to>
    <xdr:pic>
      <xdr:nvPicPr>
        <xdr:cNvPr id="4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2300" y="50800"/>
          <a:ext cx="2844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38100</xdr:rowOff>
    </xdr:from>
    <xdr:to>
      <xdr:col>3</xdr:col>
      <xdr:colOff>342901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1" y="38100"/>
          <a:ext cx="25527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4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211</xdr:row>
      <xdr:rowOff>0</xdr:rowOff>
    </xdr:from>
    <xdr:to>
      <xdr:col>3</xdr:col>
      <xdr:colOff>809625</xdr:colOff>
      <xdr:row>215</xdr:row>
      <xdr:rowOff>142875</xdr:rowOff>
    </xdr:to>
    <xdr:pic>
      <xdr:nvPicPr>
        <xdr:cNvPr id="6" name="Picture 10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9125" y="70465950"/>
          <a:ext cx="27051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38100</xdr:rowOff>
    </xdr:from>
    <xdr:to>
      <xdr:col>3</xdr:col>
      <xdr:colOff>812800</xdr:colOff>
      <xdr:row>4</xdr:row>
      <xdr:rowOff>38100</xdr:rowOff>
    </xdr:to>
    <xdr:pic>
      <xdr:nvPicPr>
        <xdr:cNvPr id="4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2300" y="38100"/>
          <a:ext cx="2844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38100</xdr:rowOff>
    </xdr:from>
    <xdr:to>
      <xdr:col>4</xdr:col>
      <xdr:colOff>127000</xdr:colOff>
      <xdr:row>4</xdr:row>
      <xdr:rowOff>38100</xdr:rowOff>
    </xdr:to>
    <xdr:pic>
      <xdr:nvPicPr>
        <xdr:cNvPr id="4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2300" y="38100"/>
          <a:ext cx="2844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50800</xdr:rowOff>
    </xdr:from>
    <xdr:to>
      <xdr:col>4</xdr:col>
      <xdr:colOff>406400</xdr:colOff>
      <xdr:row>4</xdr:row>
      <xdr:rowOff>50800</xdr:rowOff>
    </xdr:to>
    <xdr:pic>
      <xdr:nvPicPr>
        <xdr:cNvPr id="4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2300" y="50800"/>
          <a:ext cx="2844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8067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38100</xdr:rowOff>
    </xdr:from>
    <xdr:to>
      <xdr:col>4</xdr:col>
      <xdr:colOff>190500</xdr:colOff>
      <xdr:row>4</xdr:row>
      <xdr:rowOff>38100</xdr:rowOff>
    </xdr:to>
    <xdr:pic>
      <xdr:nvPicPr>
        <xdr:cNvPr id="4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2300" y="38100"/>
          <a:ext cx="2844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34925</xdr:colOff>
      <xdr:row>33</xdr:row>
      <xdr:rowOff>142875</xdr:rowOff>
    </xdr:from>
    <xdr:to>
      <xdr:col>3</xdr:col>
      <xdr:colOff>422275</xdr:colOff>
      <xdr:row>39</xdr:row>
      <xdr:rowOff>6350</xdr:rowOff>
    </xdr:to>
    <xdr:pic>
      <xdr:nvPicPr>
        <xdr:cNvPr id="4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4525" y="11791950"/>
          <a:ext cx="2292350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44450</xdr:colOff>
      <xdr:row>54</xdr:row>
      <xdr:rowOff>6350</xdr:rowOff>
    </xdr:from>
    <xdr:to>
      <xdr:col>3</xdr:col>
      <xdr:colOff>606425</xdr:colOff>
      <xdr:row>59</xdr:row>
      <xdr:rowOff>6350</xdr:rowOff>
    </xdr:to>
    <xdr:pic>
      <xdr:nvPicPr>
        <xdr:cNvPr id="5" name="Picture 5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4050" y="18303875"/>
          <a:ext cx="24669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0</xdr:row>
      <xdr:rowOff>63500</xdr:rowOff>
    </xdr:from>
    <xdr:to>
      <xdr:col>3</xdr:col>
      <xdr:colOff>393700</xdr:colOff>
      <xdr:row>4</xdr:row>
      <xdr:rowOff>63500</xdr:rowOff>
    </xdr:to>
    <xdr:pic>
      <xdr:nvPicPr>
        <xdr:cNvPr id="5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63500"/>
          <a:ext cx="2844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12700</xdr:colOff>
      <xdr:row>27</xdr:row>
      <xdr:rowOff>203200</xdr:rowOff>
    </xdr:from>
    <xdr:to>
      <xdr:col>3</xdr:col>
      <xdr:colOff>355600</xdr:colOff>
      <xdr:row>31</xdr:row>
      <xdr:rowOff>203200</xdr:rowOff>
    </xdr:to>
    <xdr:pic>
      <xdr:nvPicPr>
        <xdr:cNvPr id="6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2300" y="8534400"/>
          <a:ext cx="2844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3</xdr:col>
      <xdr:colOff>673100</xdr:colOff>
      <xdr:row>4</xdr:row>
      <xdr:rowOff>38100</xdr:rowOff>
    </xdr:to>
    <xdr:pic>
      <xdr:nvPicPr>
        <xdr:cNvPr id="3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247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152400</xdr:colOff>
      <xdr:row>4</xdr:row>
      <xdr:rowOff>0</xdr:rowOff>
    </xdr:to>
    <xdr:pic>
      <xdr:nvPicPr>
        <xdr:cNvPr id="4" name="Picture 4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0"/>
          <a:ext cx="2844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29"/>
  <sheetViews>
    <sheetView showGridLines="0" zoomScale="75" zoomScaleNormal="75" workbookViewId="0">
      <selection activeCell="F5" sqref="F5"/>
    </sheetView>
  </sheetViews>
  <sheetFormatPr defaultRowHeight="15"/>
  <cols>
    <col min="2" max="2" width="15.28515625" customWidth="1"/>
    <col min="3" max="3" width="17.85546875" customWidth="1"/>
    <col min="4" max="4" width="11" customWidth="1"/>
    <col min="5" max="5" width="27.85546875" customWidth="1"/>
    <col min="6" max="6" width="34" customWidth="1"/>
    <col min="7" max="7" width="10.28515625" bestFit="1" customWidth="1"/>
    <col min="8" max="8" width="14" bestFit="1" customWidth="1"/>
    <col min="9" max="9" width="10.28515625" bestFit="1" customWidth="1"/>
    <col min="10" max="10" width="14" customWidth="1"/>
    <col min="11" max="11" width="15.140625" customWidth="1"/>
    <col min="12" max="12" width="13.85546875" customWidth="1"/>
    <col min="13" max="13" width="14.42578125" customWidth="1"/>
  </cols>
  <sheetData>
    <row r="1" spans="2:13" ht="18" customHeight="1"/>
    <row r="2" spans="2:13" ht="18" customHeight="1"/>
    <row r="3" spans="2:13" ht="18" customHeight="1"/>
    <row r="4" spans="2:13" ht="18" customHeight="1"/>
    <row r="5" spans="2:13" ht="20.100000000000001" customHeight="1">
      <c r="B5" s="182" t="s">
        <v>133</v>
      </c>
      <c r="C5" s="182"/>
      <c r="D5" s="182"/>
    </row>
    <row r="6" spans="2:13" ht="16.5">
      <c r="B6" s="1"/>
    </row>
    <row r="7" spans="2:13" ht="26.25" customHeight="1">
      <c r="B7" s="2" t="s">
        <v>0</v>
      </c>
      <c r="C7" s="2"/>
      <c r="D7" s="3" t="s">
        <v>128</v>
      </c>
      <c r="E7" s="4"/>
      <c r="F7" s="5"/>
      <c r="G7" s="5"/>
      <c r="H7" s="6"/>
      <c r="I7" s="6"/>
      <c r="J7" s="6"/>
      <c r="K7" s="5"/>
      <c r="L7" s="5"/>
      <c r="M7" s="5"/>
    </row>
    <row r="8" spans="2:13" ht="26.25" customHeight="1">
      <c r="B8" s="2" t="s">
        <v>1</v>
      </c>
      <c r="C8" s="2"/>
      <c r="D8" s="7" t="s">
        <v>2</v>
      </c>
      <c r="E8" s="8"/>
      <c r="F8" s="5"/>
      <c r="G8" s="5"/>
      <c r="H8" s="6"/>
      <c r="I8" s="6"/>
      <c r="J8" s="6"/>
      <c r="K8" s="5"/>
      <c r="L8" s="5"/>
      <c r="M8" s="5"/>
    </row>
    <row r="9" spans="2:13" ht="15.75">
      <c r="B9" s="2"/>
      <c r="C9" s="2"/>
      <c r="D9" s="9"/>
      <c r="E9" s="10"/>
      <c r="F9" s="5"/>
      <c r="G9" s="5"/>
      <c r="H9" s="6"/>
      <c r="I9" s="6"/>
      <c r="J9" s="6"/>
      <c r="K9" s="5"/>
      <c r="L9" s="5"/>
      <c r="M9" s="5"/>
    </row>
    <row r="10" spans="2:13" ht="15.75">
      <c r="B10" s="11" t="s">
        <v>3</v>
      </c>
      <c r="C10" s="12"/>
      <c r="D10" s="27"/>
      <c r="E10" s="22"/>
      <c r="F10" s="24"/>
      <c r="G10" s="24"/>
      <c r="H10" s="18"/>
      <c r="I10" s="18"/>
      <c r="J10" s="18"/>
      <c r="K10" s="24"/>
      <c r="L10" s="24"/>
      <c r="M10" s="24"/>
    </row>
    <row r="11" spans="2:13"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2:13" ht="47.1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2:13" ht="31.5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2:13" ht="29.25">
      <c r="B14" s="39">
        <v>41426</v>
      </c>
      <c r="C14" s="40"/>
      <c r="D14" s="40"/>
      <c r="E14" s="41" t="s">
        <v>67</v>
      </c>
      <c r="F14" s="40"/>
      <c r="G14" s="40"/>
      <c r="H14" s="40"/>
      <c r="I14" s="40"/>
      <c r="J14" s="40"/>
      <c r="K14" s="40"/>
      <c r="L14" s="42">
        <v>612</v>
      </c>
      <c r="M14" s="40"/>
    </row>
    <row r="15" spans="2:13" ht="27" customHeight="1">
      <c r="B15" s="43" t="s">
        <v>134</v>
      </c>
      <c r="C15" s="40"/>
      <c r="D15" s="40"/>
      <c r="E15" s="41" t="s">
        <v>135</v>
      </c>
      <c r="F15" s="40"/>
      <c r="G15" s="40"/>
      <c r="H15" s="40"/>
      <c r="I15" s="40"/>
      <c r="J15" s="40"/>
      <c r="K15" s="40"/>
      <c r="L15" s="42"/>
      <c r="M15" s="44">
        <v>119.31</v>
      </c>
    </row>
    <row r="16" spans="2:13" ht="27" customHeight="1">
      <c r="B16" s="45"/>
      <c r="C16" s="34"/>
      <c r="D16" s="34"/>
      <c r="E16" s="34"/>
      <c r="F16" s="34" t="s">
        <v>17</v>
      </c>
      <c r="G16" s="40">
        <f>SUM(G14:G14)</f>
        <v>0</v>
      </c>
      <c r="H16" s="40">
        <f>SUM(H14:H14)</f>
        <v>0</v>
      </c>
      <c r="I16" s="40">
        <f>SUM(I14:I14)</f>
        <v>0</v>
      </c>
      <c r="J16" s="40">
        <f>SUM(J14:J14)</f>
        <v>0</v>
      </c>
      <c r="K16" s="42">
        <v>0</v>
      </c>
      <c r="L16" s="42">
        <f>SUM(L14:L14)</f>
        <v>612</v>
      </c>
      <c r="M16" s="42">
        <f>SUM(M14:M15)</f>
        <v>119.31</v>
      </c>
    </row>
    <row r="17" spans="2:13" ht="27" customHeight="1">
      <c r="B17" s="45"/>
      <c r="C17" s="34"/>
      <c r="D17" s="34"/>
      <c r="E17" s="34"/>
      <c r="F17" s="34" t="s">
        <v>18</v>
      </c>
      <c r="G17" s="42">
        <v>0.45</v>
      </c>
      <c r="H17" s="42">
        <v>0.24</v>
      </c>
      <c r="I17" s="42">
        <v>0.2</v>
      </c>
      <c r="J17" s="42">
        <v>0.05</v>
      </c>
      <c r="K17" s="46"/>
      <c r="L17" s="46"/>
      <c r="M17" s="46"/>
    </row>
    <row r="18" spans="2:13" ht="30" customHeight="1">
      <c r="B18" s="45"/>
      <c r="C18" s="34"/>
      <c r="D18" s="34"/>
      <c r="E18" s="34"/>
      <c r="F18" s="34" t="s">
        <v>19</v>
      </c>
      <c r="G18" s="42">
        <f>G16*G17</f>
        <v>0</v>
      </c>
      <c r="H18" s="42">
        <f>H16*H17</f>
        <v>0</v>
      </c>
      <c r="I18" s="42">
        <f>I16*I17</f>
        <v>0</v>
      </c>
      <c r="J18" s="42">
        <f>J16*J17</f>
        <v>0</v>
      </c>
      <c r="K18" s="46"/>
      <c r="L18" s="46"/>
      <c r="M18" s="46"/>
    </row>
    <row r="22" spans="2:13" ht="47.25" customHeight="1">
      <c r="B22" s="17" t="s">
        <v>20</v>
      </c>
      <c r="C22" s="17"/>
      <c r="D22" s="12"/>
      <c r="E22" s="18"/>
      <c r="F22" s="18"/>
      <c r="G22" s="18"/>
      <c r="H22" s="18"/>
      <c r="I22" s="18"/>
      <c r="J22" s="18"/>
      <c r="K22" s="18"/>
    </row>
    <row r="23" spans="2:13"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pans="2:13" ht="47.1" customHeight="1">
      <c r="B24" s="183" t="s">
        <v>4</v>
      </c>
      <c r="C24" s="184"/>
      <c r="D24" s="185"/>
      <c r="E24" s="38" t="s">
        <v>5</v>
      </c>
      <c r="F24" s="38" t="s">
        <v>6</v>
      </c>
      <c r="G24" s="38" t="s">
        <v>7</v>
      </c>
      <c r="H24" s="38" t="s">
        <v>8</v>
      </c>
      <c r="I24" s="38" t="s">
        <v>9</v>
      </c>
      <c r="J24" s="38" t="s">
        <v>10</v>
      </c>
      <c r="K24" s="38" t="s">
        <v>11</v>
      </c>
      <c r="L24" s="38" t="s">
        <v>12</v>
      </c>
      <c r="M24" s="38" t="s">
        <v>13</v>
      </c>
    </row>
    <row r="25" spans="2:13" ht="27" customHeight="1">
      <c r="B25" s="32" t="s">
        <v>14</v>
      </c>
      <c r="C25" s="33" t="s">
        <v>15</v>
      </c>
      <c r="D25" s="33" t="s">
        <v>16</v>
      </c>
      <c r="E25" s="34"/>
      <c r="F25" s="34"/>
      <c r="G25" s="34"/>
      <c r="H25" s="34"/>
      <c r="I25" s="34"/>
      <c r="J25" s="34"/>
      <c r="K25" s="34"/>
      <c r="L25" s="34"/>
      <c r="M25" s="34"/>
    </row>
    <row r="26" spans="2:13" ht="27" customHeight="1">
      <c r="B26" s="47"/>
      <c r="C26" s="40"/>
      <c r="D26" s="40"/>
      <c r="E26" s="41"/>
      <c r="F26" s="40"/>
      <c r="G26" s="40"/>
      <c r="H26" s="40"/>
      <c r="I26" s="40"/>
      <c r="J26" s="40"/>
      <c r="K26" s="40"/>
      <c r="L26" s="42"/>
      <c r="M26" s="40"/>
    </row>
    <row r="27" spans="2:13" ht="27" customHeight="1">
      <c r="B27" s="45"/>
      <c r="C27" s="34"/>
      <c r="D27" s="34"/>
      <c r="E27" s="34"/>
      <c r="F27" s="34" t="s">
        <v>17</v>
      </c>
      <c r="G27" s="40">
        <f>SUM(G26:G26)</f>
        <v>0</v>
      </c>
      <c r="H27" s="40">
        <f>SUM(H26:H26)</f>
        <v>0</v>
      </c>
      <c r="I27" s="40">
        <f>SUM(I26:I26)</f>
        <v>0</v>
      </c>
      <c r="J27" s="40">
        <f>SUM(J26:J26)</f>
        <v>0</v>
      </c>
      <c r="K27" s="42">
        <v>0</v>
      </c>
      <c r="L27" s="42">
        <f>SUM(L26:L26)</f>
        <v>0</v>
      </c>
      <c r="M27" s="42">
        <f>SUM(M26:M26)</f>
        <v>0</v>
      </c>
    </row>
    <row r="28" spans="2:13" ht="30" customHeight="1">
      <c r="B28" s="45"/>
      <c r="C28" s="34"/>
      <c r="D28" s="34"/>
      <c r="E28" s="34"/>
      <c r="F28" s="34" t="s">
        <v>18</v>
      </c>
      <c r="G28" s="42">
        <v>0.45</v>
      </c>
      <c r="H28" s="42">
        <v>0.24</v>
      </c>
      <c r="I28" s="42">
        <v>0.2</v>
      </c>
      <c r="J28" s="42">
        <v>0.05</v>
      </c>
      <c r="K28" s="46"/>
      <c r="L28" s="46"/>
      <c r="M28" s="46"/>
    </row>
    <row r="29" spans="2:13" ht="30" customHeight="1">
      <c r="B29" s="45"/>
      <c r="C29" s="34"/>
      <c r="D29" s="34"/>
      <c r="E29" s="34"/>
      <c r="F29" s="34" t="s">
        <v>19</v>
      </c>
      <c r="G29" s="42">
        <f>G27*G28</f>
        <v>0</v>
      </c>
      <c r="H29" s="42">
        <f>H27*H28</f>
        <v>0</v>
      </c>
      <c r="I29" s="42">
        <f>I27*I28</f>
        <v>0</v>
      </c>
      <c r="J29" s="42">
        <f>J27*J28</f>
        <v>0</v>
      </c>
      <c r="K29" s="46"/>
      <c r="L29" s="46"/>
      <c r="M29" s="46"/>
    </row>
  </sheetData>
  <mergeCells count="3">
    <mergeCell ref="B5:D5"/>
    <mergeCell ref="B12:D12"/>
    <mergeCell ref="B24:D24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31"/>
  <sheetViews>
    <sheetView showGridLines="0" zoomScale="75" zoomScaleNormal="75" workbookViewId="0">
      <selection activeCell="P26" sqref="P26"/>
    </sheetView>
  </sheetViews>
  <sheetFormatPr defaultRowHeight="15"/>
  <cols>
    <col min="2" max="2" width="15" customWidth="1"/>
    <col min="3" max="3" width="12.85546875" customWidth="1"/>
    <col min="5" max="5" width="24.140625" customWidth="1"/>
    <col min="6" max="6" width="29.85546875" customWidth="1"/>
    <col min="7" max="7" width="10" customWidth="1"/>
    <col min="8" max="8" width="14.5703125" customWidth="1"/>
    <col min="9" max="9" width="9.5703125" customWidth="1"/>
    <col min="10" max="10" width="13" customWidth="1"/>
    <col min="11" max="11" width="14.28515625" customWidth="1"/>
    <col min="12" max="12" width="14.85546875" customWidth="1"/>
    <col min="13" max="13" width="12.42578125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6"/>
      <c r="B7" s="2" t="s">
        <v>0</v>
      </c>
      <c r="C7" s="2"/>
      <c r="D7" s="3" t="s">
        <v>35</v>
      </c>
      <c r="E7" s="4"/>
      <c r="F7" s="5"/>
      <c r="G7" s="5"/>
      <c r="H7" s="6"/>
      <c r="I7" s="6"/>
      <c r="J7" s="6"/>
      <c r="K7" s="5"/>
      <c r="L7" s="5"/>
      <c r="M7" s="5"/>
    </row>
    <row r="8" spans="1:13" ht="26.25" customHeight="1">
      <c r="A8" s="6"/>
      <c r="B8" s="2" t="s">
        <v>1</v>
      </c>
      <c r="C8" s="2"/>
      <c r="D8" s="7" t="s">
        <v>145</v>
      </c>
      <c r="E8" s="8"/>
      <c r="F8" s="10"/>
      <c r="G8" s="5"/>
      <c r="H8" s="6"/>
      <c r="I8" s="6"/>
      <c r="J8" s="6"/>
      <c r="K8" s="5"/>
      <c r="L8" s="5"/>
      <c r="M8" s="5"/>
    </row>
    <row r="9" spans="1:13" ht="15.75">
      <c r="A9" s="6"/>
      <c r="B9" s="2"/>
      <c r="C9" s="2"/>
      <c r="D9" s="9"/>
      <c r="E9" s="10"/>
      <c r="F9" s="10"/>
      <c r="G9" s="5"/>
      <c r="H9" s="6"/>
      <c r="I9" s="6"/>
      <c r="J9" s="6"/>
      <c r="K9" s="5"/>
      <c r="L9" s="5"/>
      <c r="M9" s="5"/>
    </row>
    <row r="10" spans="1:13" ht="15.75">
      <c r="A10" s="6"/>
      <c r="B10" s="11" t="s">
        <v>3</v>
      </c>
      <c r="C10" s="12"/>
      <c r="D10" s="9"/>
      <c r="E10" s="10"/>
      <c r="F10" s="10"/>
      <c r="G10" s="5"/>
      <c r="H10" s="6"/>
      <c r="I10" s="6"/>
      <c r="J10" s="6"/>
      <c r="K10" s="5"/>
      <c r="L10" s="5"/>
      <c r="M10" s="5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25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63">
        <v>41503</v>
      </c>
      <c r="C14" s="58"/>
      <c r="D14" s="58"/>
      <c r="E14" s="59" t="s">
        <v>67</v>
      </c>
      <c r="F14" s="59"/>
      <c r="G14" s="60"/>
      <c r="H14" s="60"/>
      <c r="I14" s="60"/>
      <c r="J14" s="60"/>
      <c r="K14" s="61"/>
      <c r="L14" s="68">
        <v>612</v>
      </c>
      <c r="M14" s="61"/>
    </row>
    <row r="15" spans="1:13" ht="30" customHeight="1">
      <c r="B15" s="63" t="s">
        <v>141</v>
      </c>
      <c r="C15" s="58"/>
      <c r="D15" s="58"/>
      <c r="E15" s="59" t="s">
        <v>129</v>
      </c>
      <c r="F15" s="59"/>
      <c r="G15" s="60"/>
      <c r="H15" s="60"/>
      <c r="I15" s="60"/>
      <c r="J15" s="60"/>
      <c r="K15" s="61"/>
      <c r="L15" s="68">
        <v>13.11</v>
      </c>
      <c r="M15" s="61"/>
    </row>
    <row r="16" spans="1:13" ht="30" customHeight="1">
      <c r="B16" s="63" t="s">
        <v>134</v>
      </c>
      <c r="C16" s="58"/>
      <c r="D16" s="58"/>
      <c r="E16" s="59" t="s">
        <v>135</v>
      </c>
      <c r="F16" s="59"/>
      <c r="G16" s="60"/>
      <c r="H16" s="60"/>
      <c r="I16" s="60"/>
      <c r="J16" s="60"/>
      <c r="K16" s="61"/>
      <c r="L16" s="68"/>
      <c r="M16" s="61">
        <v>119.13</v>
      </c>
    </row>
    <row r="17" spans="2:13" ht="30" customHeight="1">
      <c r="B17" s="45"/>
      <c r="C17" s="34"/>
      <c r="D17" s="34"/>
      <c r="E17" s="34"/>
      <c r="F17" s="34" t="s">
        <v>17</v>
      </c>
      <c r="G17" s="40">
        <v>0</v>
      </c>
      <c r="H17" s="40">
        <v>0</v>
      </c>
      <c r="I17" s="40">
        <v>0</v>
      </c>
      <c r="J17" s="40">
        <v>0</v>
      </c>
      <c r="K17" s="42">
        <v>0</v>
      </c>
      <c r="L17" s="42">
        <f>SUM(L14:L15)</f>
        <v>625.11</v>
      </c>
      <c r="M17" s="42">
        <f>SUM(M14:M16)</f>
        <v>119.13</v>
      </c>
    </row>
    <row r="18" spans="2:13" ht="30" customHeight="1">
      <c r="B18" s="45"/>
      <c r="C18" s="34"/>
      <c r="D18" s="34"/>
      <c r="E18" s="34"/>
      <c r="F18" s="34" t="s">
        <v>18</v>
      </c>
      <c r="G18" s="42">
        <v>0.45</v>
      </c>
      <c r="H18" s="42">
        <v>0.24</v>
      </c>
      <c r="I18" s="42">
        <v>0.2</v>
      </c>
      <c r="J18" s="42">
        <v>0.05</v>
      </c>
      <c r="K18" s="46"/>
      <c r="L18" s="64"/>
      <c r="M18" s="46"/>
    </row>
    <row r="19" spans="2:13" ht="30" customHeight="1">
      <c r="B19" s="45"/>
      <c r="C19" s="34"/>
      <c r="D19" s="34"/>
      <c r="E19" s="34"/>
      <c r="F19" s="34" t="s">
        <v>19</v>
      </c>
      <c r="G19" s="42">
        <f>G17*G18</f>
        <v>0</v>
      </c>
      <c r="H19" s="42">
        <f>H17*H18</f>
        <v>0</v>
      </c>
      <c r="I19" s="42">
        <f>I17*I18</f>
        <v>0</v>
      </c>
      <c r="J19" s="42">
        <f>J17*J18</f>
        <v>0</v>
      </c>
      <c r="K19" s="46"/>
      <c r="L19" s="46"/>
      <c r="M19" s="46"/>
    </row>
    <row r="20" spans="2:13" ht="15" customHeight="1"/>
    <row r="21" spans="2:13" ht="15" customHeight="1">
      <c r="B21" s="24"/>
      <c r="C21" s="24"/>
      <c r="D21" s="67"/>
    </row>
    <row r="22" spans="2:13" ht="15.75" customHeight="1">
      <c r="B22" s="17" t="s">
        <v>20</v>
      </c>
      <c r="C22" s="17"/>
      <c r="D22" s="12"/>
      <c r="E22" s="6"/>
      <c r="F22" s="6"/>
      <c r="G22" s="6"/>
      <c r="H22" s="6"/>
      <c r="I22" s="6"/>
      <c r="J22" s="6"/>
      <c r="K22" s="6"/>
    </row>
    <row r="23" spans="2:13" ht="15" customHeight="1"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2:13" ht="30" customHeight="1">
      <c r="B24" s="183" t="s">
        <v>4</v>
      </c>
      <c r="C24" s="184"/>
      <c r="D24" s="185"/>
      <c r="E24" s="38" t="s">
        <v>5</v>
      </c>
      <c r="F24" s="38" t="s">
        <v>6</v>
      </c>
      <c r="G24" s="38" t="s">
        <v>7</v>
      </c>
      <c r="H24" s="38" t="s">
        <v>8</v>
      </c>
      <c r="I24" s="38" t="s">
        <v>9</v>
      </c>
      <c r="J24" s="38" t="s">
        <v>10</v>
      </c>
      <c r="K24" s="38" t="s">
        <v>11</v>
      </c>
      <c r="L24" s="38" t="s">
        <v>12</v>
      </c>
      <c r="M24" s="38" t="s">
        <v>13</v>
      </c>
    </row>
    <row r="25" spans="2:13" ht="30" customHeight="1">
      <c r="B25" s="32" t="s">
        <v>14</v>
      </c>
      <c r="C25" s="33" t="s">
        <v>15</v>
      </c>
      <c r="D25" s="33" t="s">
        <v>16</v>
      </c>
      <c r="E25" s="34"/>
      <c r="F25" s="34"/>
      <c r="G25" s="34"/>
      <c r="H25" s="34"/>
      <c r="I25" s="34"/>
      <c r="J25" s="34"/>
      <c r="K25" s="34"/>
      <c r="L25" s="34"/>
      <c r="M25" s="34"/>
    </row>
    <row r="26" spans="2:13" ht="34.5" customHeight="1">
      <c r="B26" s="63" t="s">
        <v>146</v>
      </c>
      <c r="C26" s="58"/>
      <c r="D26" s="58"/>
      <c r="E26" s="59" t="s">
        <v>147</v>
      </c>
      <c r="F26" s="59" t="s">
        <v>148</v>
      </c>
      <c r="G26" s="60"/>
      <c r="H26" s="60"/>
      <c r="I26" s="60"/>
      <c r="J26" s="60"/>
      <c r="K26" s="61">
        <v>75.5</v>
      </c>
      <c r="L26" s="68" t="s">
        <v>149</v>
      </c>
      <c r="M26" s="61"/>
    </row>
    <row r="27" spans="2:13" ht="29.25">
      <c r="B27" s="63">
        <v>41605</v>
      </c>
      <c r="C27" s="58"/>
      <c r="D27" s="58"/>
      <c r="E27" s="59" t="s">
        <v>150</v>
      </c>
      <c r="F27" s="59" t="s">
        <v>151</v>
      </c>
      <c r="G27" s="60"/>
      <c r="H27" s="60"/>
      <c r="I27" s="60"/>
      <c r="J27" s="60"/>
      <c r="K27" s="61"/>
      <c r="L27" s="68">
        <v>21.8</v>
      </c>
      <c r="M27" s="61"/>
    </row>
    <row r="28" spans="2:13" ht="29.25">
      <c r="B28" s="63">
        <v>41705</v>
      </c>
      <c r="C28" s="58"/>
      <c r="D28" s="58"/>
      <c r="E28" s="59" t="s">
        <v>152</v>
      </c>
      <c r="F28" s="59" t="s">
        <v>151</v>
      </c>
      <c r="G28" s="60"/>
      <c r="H28" s="60"/>
      <c r="I28" s="60"/>
      <c r="J28" s="60"/>
      <c r="K28" s="61"/>
      <c r="L28" s="68">
        <v>22.5</v>
      </c>
      <c r="M28" s="61"/>
    </row>
    <row r="29" spans="2:13" ht="30" customHeight="1">
      <c r="B29" s="45"/>
      <c r="C29" s="34"/>
      <c r="D29" s="34"/>
      <c r="E29" s="34"/>
      <c r="F29" s="34" t="s">
        <v>17</v>
      </c>
      <c r="G29" s="40">
        <f>SUM(G26:G26)</f>
        <v>0</v>
      </c>
      <c r="H29" s="40">
        <f>SUM(H26:H26)</f>
        <v>0</v>
      </c>
      <c r="I29" s="40">
        <f>SUM(I26:I26)</f>
        <v>0</v>
      </c>
      <c r="J29" s="40">
        <f>SUM(J26:J26)</f>
        <v>0</v>
      </c>
      <c r="K29" s="42">
        <v>75.5</v>
      </c>
      <c r="L29" s="42">
        <f>+SUM(197.74+21.8+22.5)</f>
        <v>242.04000000000002</v>
      </c>
      <c r="M29" s="42">
        <f>SUM(M26:M26)</f>
        <v>0</v>
      </c>
    </row>
    <row r="30" spans="2:13" ht="30" customHeight="1">
      <c r="B30" s="45"/>
      <c r="C30" s="34"/>
      <c r="D30" s="34"/>
      <c r="E30" s="34"/>
      <c r="F30" s="34" t="s">
        <v>18</v>
      </c>
      <c r="G30" s="42">
        <v>0.45</v>
      </c>
      <c r="H30" s="42">
        <v>0.24</v>
      </c>
      <c r="I30" s="42">
        <v>0.2</v>
      </c>
      <c r="J30" s="42">
        <v>0.05</v>
      </c>
      <c r="K30" s="64"/>
      <c r="L30" s="46"/>
      <c r="M30" s="46"/>
    </row>
    <row r="31" spans="2:13" ht="30" customHeight="1">
      <c r="B31" s="45"/>
      <c r="C31" s="34"/>
      <c r="D31" s="34"/>
      <c r="E31" s="34"/>
      <c r="F31" s="34" t="s">
        <v>19</v>
      </c>
      <c r="G31" s="42">
        <f>G29*G30</f>
        <v>0</v>
      </c>
      <c r="H31" s="42">
        <f>H29*H30</f>
        <v>0</v>
      </c>
      <c r="I31" s="42">
        <f>I29*I30</f>
        <v>0</v>
      </c>
      <c r="J31" s="42">
        <f>J29*J30</f>
        <v>0</v>
      </c>
      <c r="K31" s="46"/>
      <c r="L31" s="46"/>
      <c r="M31" s="46"/>
    </row>
  </sheetData>
  <mergeCells count="4">
    <mergeCell ref="B6:D6"/>
    <mergeCell ref="B12:D12"/>
    <mergeCell ref="B5:D5"/>
    <mergeCell ref="B24:D24"/>
  </mergeCells>
  <dataValidations count="1">
    <dataValidation allowBlank="1" showInputMessage="1" showErrorMessage="1" sqref="K26:K28 K14:K16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showGridLines="0" zoomScale="75" zoomScaleNormal="75" workbookViewId="0">
      <selection activeCell="K24" sqref="K24"/>
    </sheetView>
  </sheetViews>
  <sheetFormatPr defaultRowHeight="15"/>
  <cols>
    <col min="2" max="2" width="15.140625" customWidth="1"/>
    <col min="5" max="5" width="23.42578125" bestFit="1" customWidth="1"/>
    <col min="6" max="6" width="31.7109375" customWidth="1"/>
    <col min="7" max="7" width="9.7109375" bestFit="1" customWidth="1"/>
    <col min="8" max="8" width="14" bestFit="1" customWidth="1"/>
    <col min="9" max="9" width="9.7109375" bestFit="1" customWidth="1"/>
    <col min="10" max="10" width="13.7109375" customWidth="1"/>
    <col min="11" max="11" width="14.425781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6"/>
      <c r="B7" s="2" t="s">
        <v>0</v>
      </c>
      <c r="C7" s="2"/>
      <c r="D7" s="3" t="s">
        <v>36</v>
      </c>
      <c r="E7" s="4"/>
      <c r="F7" s="10"/>
      <c r="G7" s="5"/>
      <c r="H7" s="6"/>
      <c r="I7" s="6"/>
      <c r="J7" s="6"/>
      <c r="K7" s="5"/>
      <c r="L7" s="5"/>
      <c r="M7" s="5"/>
    </row>
    <row r="8" spans="1:13" ht="26.25" customHeight="1">
      <c r="A8" s="6"/>
      <c r="B8" s="2" t="s">
        <v>1</v>
      </c>
      <c r="C8" s="2"/>
      <c r="D8" s="7" t="s">
        <v>37</v>
      </c>
      <c r="E8" s="8"/>
      <c r="F8" s="10"/>
      <c r="G8" s="5"/>
      <c r="H8" s="6"/>
      <c r="I8" s="6"/>
      <c r="J8" s="6"/>
      <c r="K8" s="5"/>
      <c r="L8" s="5"/>
      <c r="M8" s="5"/>
    </row>
    <row r="9" spans="1:13" ht="15.75">
      <c r="A9" s="6"/>
      <c r="B9" s="2"/>
      <c r="C9" s="2"/>
      <c r="D9" s="9"/>
      <c r="E9" s="10"/>
      <c r="F9" s="10"/>
      <c r="G9" s="5"/>
      <c r="H9" s="6"/>
      <c r="I9" s="6"/>
      <c r="J9" s="6"/>
      <c r="K9" s="5"/>
      <c r="L9" s="5"/>
      <c r="M9" s="5"/>
    </row>
    <row r="10" spans="1:13" ht="15.75">
      <c r="A10" s="6"/>
      <c r="B10" s="11" t="s">
        <v>3</v>
      </c>
      <c r="C10" s="12"/>
      <c r="D10" s="9"/>
      <c r="E10" s="10"/>
      <c r="F10" s="10"/>
      <c r="G10" s="5"/>
      <c r="H10" s="6"/>
      <c r="I10" s="6"/>
      <c r="J10" s="6"/>
      <c r="K10" s="5"/>
      <c r="L10" s="5"/>
      <c r="M10" s="5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1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55">
        <v>41426</v>
      </c>
      <c r="C14" s="50"/>
      <c r="D14" s="50"/>
      <c r="E14" s="51" t="s">
        <v>67</v>
      </c>
      <c r="F14" s="50"/>
      <c r="G14" s="50"/>
      <c r="H14" s="50"/>
      <c r="I14" s="50"/>
      <c r="J14" s="50"/>
      <c r="K14" s="50"/>
      <c r="L14" s="62">
        <v>612</v>
      </c>
      <c r="M14" s="50"/>
    </row>
    <row r="15" spans="1:13" ht="30" customHeight="1">
      <c r="B15" s="55" t="s">
        <v>134</v>
      </c>
      <c r="C15" s="50"/>
      <c r="D15" s="50"/>
      <c r="E15" s="51" t="s">
        <v>135</v>
      </c>
      <c r="F15" s="50"/>
      <c r="G15" s="50"/>
      <c r="H15" s="50"/>
      <c r="I15" s="50"/>
      <c r="J15" s="50"/>
      <c r="K15" s="50"/>
      <c r="L15" s="62"/>
      <c r="M15" s="52">
        <v>115.31</v>
      </c>
    </row>
    <row r="16" spans="1:13" ht="30" customHeight="1">
      <c r="B16" s="45"/>
      <c r="C16" s="34"/>
      <c r="D16" s="34"/>
      <c r="E16" s="34"/>
      <c r="F16" s="34" t="s">
        <v>17</v>
      </c>
      <c r="G16" s="40">
        <f>SUM(G14:G14)</f>
        <v>0</v>
      </c>
      <c r="H16" s="40">
        <f>SUM(H14:H14)</f>
        <v>0</v>
      </c>
      <c r="I16" s="40">
        <f>SUM(I14:I14)</f>
        <v>0</v>
      </c>
      <c r="J16" s="40">
        <f>SUM(J14:J14)</f>
        <v>0</v>
      </c>
      <c r="K16" s="42">
        <f>SUM(K14:K14)</f>
        <v>0</v>
      </c>
      <c r="L16" s="42">
        <f>SUM(L14)</f>
        <v>612</v>
      </c>
      <c r="M16" s="42">
        <f>SUM(M14:M15)</f>
        <v>115.31</v>
      </c>
    </row>
    <row r="17" spans="2:13" ht="30" customHeight="1">
      <c r="B17" s="45"/>
      <c r="C17" s="34"/>
      <c r="D17" s="34"/>
      <c r="E17" s="34"/>
      <c r="F17" s="34" t="s">
        <v>18</v>
      </c>
      <c r="G17" s="42">
        <v>0.45</v>
      </c>
      <c r="H17" s="42">
        <v>0.24</v>
      </c>
      <c r="I17" s="42">
        <v>0.2</v>
      </c>
      <c r="J17" s="42">
        <v>0.05</v>
      </c>
      <c r="K17" s="46"/>
      <c r="L17" s="46"/>
      <c r="M17" s="46"/>
    </row>
    <row r="18" spans="2:13" ht="30" customHeight="1">
      <c r="B18" s="45"/>
      <c r="C18" s="34"/>
      <c r="D18" s="34"/>
      <c r="E18" s="34"/>
      <c r="F18" s="34" t="s">
        <v>19</v>
      </c>
      <c r="G18" s="42">
        <f>G16*G17</f>
        <v>0</v>
      </c>
      <c r="H18" s="42">
        <f>H16*H17</f>
        <v>0</v>
      </c>
      <c r="I18" s="42">
        <f>I16*I17</f>
        <v>0</v>
      </c>
      <c r="J18" s="42">
        <f>J16*J17</f>
        <v>0</v>
      </c>
      <c r="K18" s="46"/>
      <c r="L18" s="46"/>
      <c r="M18" s="46"/>
    </row>
    <row r="21" spans="2:13" ht="15.75">
      <c r="B21" s="17" t="s">
        <v>20</v>
      </c>
      <c r="C21" s="17"/>
      <c r="D21" s="12"/>
      <c r="E21" s="6"/>
      <c r="F21" s="6"/>
      <c r="G21" s="6"/>
      <c r="H21" s="6"/>
      <c r="I21" s="6"/>
      <c r="J21" s="6"/>
      <c r="K21" s="6"/>
    </row>
    <row r="22" spans="2:13" ht="15" customHeight="1"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2:13" ht="47.1" customHeight="1">
      <c r="B23" s="183" t="s">
        <v>4</v>
      </c>
      <c r="C23" s="184"/>
      <c r="D23" s="185"/>
      <c r="E23" s="38" t="s">
        <v>5</v>
      </c>
      <c r="F23" s="38" t="s">
        <v>6</v>
      </c>
      <c r="G23" s="38" t="s">
        <v>7</v>
      </c>
      <c r="H23" s="38" t="s">
        <v>8</v>
      </c>
      <c r="I23" s="38" t="s">
        <v>9</v>
      </c>
      <c r="J23" s="38" t="s">
        <v>10</v>
      </c>
      <c r="K23" s="38" t="s">
        <v>11</v>
      </c>
      <c r="L23" s="38" t="s">
        <v>12</v>
      </c>
      <c r="M23" s="38" t="s">
        <v>13</v>
      </c>
    </row>
    <row r="24" spans="2:13" ht="45">
      <c r="B24" s="32" t="s">
        <v>14</v>
      </c>
      <c r="C24" s="33" t="s">
        <v>15</v>
      </c>
      <c r="D24" s="33" t="s">
        <v>16</v>
      </c>
      <c r="E24" s="34"/>
      <c r="F24" s="34"/>
      <c r="G24" s="34"/>
      <c r="H24" s="34"/>
      <c r="I24" s="34"/>
      <c r="J24" s="34"/>
      <c r="K24" s="34"/>
      <c r="L24" s="34"/>
      <c r="M24" s="34"/>
    </row>
    <row r="25" spans="2:13" ht="43.5">
      <c r="B25" s="49">
        <v>41563</v>
      </c>
      <c r="C25" s="50"/>
      <c r="D25" s="50"/>
      <c r="E25" s="51" t="s">
        <v>153</v>
      </c>
      <c r="F25" s="50" t="s">
        <v>130</v>
      </c>
      <c r="G25" s="50"/>
      <c r="H25" s="50"/>
      <c r="I25" s="50"/>
      <c r="J25" s="50"/>
      <c r="K25" s="50"/>
      <c r="L25" s="62"/>
      <c r="M25" s="62">
        <v>90</v>
      </c>
    </row>
    <row r="26" spans="2:13" ht="33.75" customHeight="1">
      <c r="B26" s="49">
        <v>41604</v>
      </c>
      <c r="C26" s="50"/>
      <c r="D26" s="50"/>
      <c r="E26" s="51" t="s">
        <v>154</v>
      </c>
      <c r="F26" s="50" t="s">
        <v>151</v>
      </c>
      <c r="G26" s="50"/>
      <c r="H26" s="50"/>
      <c r="I26" s="50"/>
      <c r="J26" s="50"/>
      <c r="K26" s="50"/>
      <c r="L26" s="62">
        <v>21.8</v>
      </c>
      <c r="M26" s="62"/>
    </row>
    <row r="27" spans="2:13" ht="30" customHeight="1">
      <c r="B27" s="45"/>
      <c r="C27" s="34"/>
      <c r="D27" s="34"/>
      <c r="E27" s="34"/>
      <c r="F27" s="34" t="s">
        <v>17</v>
      </c>
      <c r="G27" s="40">
        <f>SUM(G24:G24)</f>
        <v>0</v>
      </c>
      <c r="H27" s="40">
        <f>SUM(H24:H24)</f>
        <v>0</v>
      </c>
      <c r="I27" s="40">
        <f>SUM(I24:I24)</f>
        <v>0</v>
      </c>
      <c r="J27" s="40">
        <f>SUM(J24:J24)</f>
        <v>0</v>
      </c>
      <c r="K27" s="42">
        <v>0</v>
      </c>
      <c r="L27" s="42">
        <f>SUM(L25:L26)</f>
        <v>21.8</v>
      </c>
      <c r="M27" s="42">
        <f>SUM(M25:M26)</f>
        <v>90</v>
      </c>
    </row>
    <row r="28" spans="2:13" ht="30" customHeight="1">
      <c r="B28" s="45"/>
      <c r="C28" s="34"/>
      <c r="D28" s="34"/>
      <c r="E28" s="34"/>
      <c r="F28" s="34" t="s">
        <v>18</v>
      </c>
      <c r="G28" s="42">
        <v>0.45</v>
      </c>
      <c r="H28" s="42">
        <v>0.24</v>
      </c>
      <c r="I28" s="42">
        <v>0.2</v>
      </c>
      <c r="J28" s="42">
        <v>0.05</v>
      </c>
      <c r="K28" s="46"/>
      <c r="L28" s="46"/>
      <c r="M28" s="46"/>
    </row>
    <row r="29" spans="2:13" ht="30" customHeight="1">
      <c r="B29" s="45"/>
      <c r="C29" s="34"/>
      <c r="D29" s="34"/>
      <c r="E29" s="34"/>
      <c r="F29" s="34" t="s">
        <v>19</v>
      </c>
      <c r="G29" s="42">
        <f>G27*G28</f>
        <v>0</v>
      </c>
      <c r="H29" s="42">
        <f>H27*H28</f>
        <v>0</v>
      </c>
      <c r="I29" s="42">
        <f>I27*I28</f>
        <v>0</v>
      </c>
      <c r="J29" s="42">
        <f>J27*J28</f>
        <v>0</v>
      </c>
      <c r="K29" s="46"/>
      <c r="L29" s="46"/>
      <c r="M29" s="46"/>
    </row>
  </sheetData>
  <mergeCells count="4">
    <mergeCell ref="B6:D6"/>
    <mergeCell ref="B12:D12"/>
    <mergeCell ref="B5:D5"/>
    <mergeCell ref="B23:D2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zoomScale="75" zoomScaleNormal="75" workbookViewId="0">
      <selection activeCell="D33" sqref="D33"/>
    </sheetView>
  </sheetViews>
  <sheetFormatPr defaultRowHeight="15"/>
  <cols>
    <col min="2" max="2" width="15" customWidth="1"/>
    <col min="3" max="3" width="16.425781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28515625" customWidth="1"/>
    <col min="11" max="11" width="14.710937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2" t="s">
        <v>0</v>
      </c>
      <c r="C7" s="2"/>
      <c r="D7" s="3" t="s">
        <v>38</v>
      </c>
      <c r="E7" s="4"/>
      <c r="F7" s="10"/>
      <c r="G7" s="5"/>
      <c r="H7" s="6"/>
      <c r="I7" s="6"/>
      <c r="J7" s="6"/>
      <c r="K7" s="5"/>
      <c r="L7" s="5"/>
      <c r="M7" s="5"/>
    </row>
    <row r="8" spans="1:13" ht="26.25" customHeight="1">
      <c r="A8" s="18"/>
      <c r="B8" s="2" t="s">
        <v>1</v>
      </c>
      <c r="C8" s="2"/>
      <c r="D8" s="7" t="s">
        <v>39</v>
      </c>
      <c r="E8" s="8"/>
      <c r="F8" s="10"/>
      <c r="G8" s="5"/>
      <c r="H8" s="6"/>
      <c r="I8" s="6"/>
      <c r="J8" s="6"/>
      <c r="K8" s="5"/>
      <c r="L8" s="5"/>
      <c r="M8" s="5"/>
    </row>
    <row r="9" spans="1:13" ht="15.75">
      <c r="A9" s="18"/>
      <c r="B9" s="2"/>
      <c r="C9" s="2"/>
      <c r="D9" s="6"/>
      <c r="E9" s="6"/>
      <c r="F9" s="6"/>
      <c r="G9" s="5"/>
      <c r="H9" s="6"/>
      <c r="I9" s="6"/>
      <c r="J9" s="6"/>
      <c r="K9" s="5"/>
      <c r="L9" s="5"/>
      <c r="M9" s="5"/>
    </row>
    <row r="10" spans="1:13" ht="15.75">
      <c r="A10" s="18"/>
      <c r="B10" s="11" t="s">
        <v>3</v>
      </c>
      <c r="C10" s="12"/>
      <c r="D10" s="6"/>
      <c r="E10" s="6"/>
      <c r="F10" s="6"/>
      <c r="G10" s="5"/>
      <c r="H10" s="6"/>
      <c r="I10" s="6"/>
      <c r="J10" s="6"/>
      <c r="K10" s="5"/>
      <c r="L10" s="5"/>
      <c r="M10" s="5"/>
    </row>
    <row r="11" spans="1:13">
      <c r="A11" s="1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1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63" t="s">
        <v>141</v>
      </c>
      <c r="C14" s="58"/>
      <c r="D14" s="58"/>
      <c r="E14" s="59" t="s">
        <v>129</v>
      </c>
      <c r="F14" s="60"/>
      <c r="G14" s="60"/>
      <c r="H14" s="60"/>
      <c r="I14" s="60"/>
      <c r="J14" s="60"/>
      <c r="K14" s="61"/>
      <c r="L14" s="61">
        <v>62.75</v>
      </c>
      <c r="M14" s="61"/>
    </row>
    <row r="15" spans="1:13" ht="30" customHeight="1">
      <c r="B15" s="63" t="s">
        <v>134</v>
      </c>
      <c r="C15" s="58"/>
      <c r="D15" s="58"/>
      <c r="E15" s="59" t="s">
        <v>135</v>
      </c>
      <c r="F15" s="60"/>
      <c r="G15" s="60"/>
      <c r="H15" s="60"/>
      <c r="I15" s="60"/>
      <c r="J15" s="60"/>
      <c r="K15" s="61"/>
      <c r="L15" s="61"/>
      <c r="M15" s="61">
        <v>117.2</v>
      </c>
    </row>
    <row r="16" spans="1:13" ht="30" customHeight="1">
      <c r="B16" s="45"/>
      <c r="C16" s="34"/>
      <c r="D16" s="34"/>
      <c r="E16" s="34"/>
      <c r="F16" s="34" t="s">
        <v>17</v>
      </c>
      <c r="G16" s="40">
        <f t="shared" ref="G16:L16" si="0">SUM(G14:G14)</f>
        <v>0</v>
      </c>
      <c r="H16" s="40">
        <f t="shared" si="0"/>
        <v>0</v>
      </c>
      <c r="I16" s="40">
        <f t="shared" si="0"/>
        <v>0</v>
      </c>
      <c r="J16" s="40">
        <f t="shared" si="0"/>
        <v>0</v>
      </c>
      <c r="K16" s="42">
        <f t="shared" si="0"/>
        <v>0</v>
      </c>
      <c r="L16" s="42">
        <f t="shared" si="0"/>
        <v>62.75</v>
      </c>
      <c r="M16" s="42">
        <f>SUM(M14:M15)</f>
        <v>117.2</v>
      </c>
    </row>
    <row r="17" spans="2:13" ht="30" customHeight="1">
      <c r="B17" s="45"/>
      <c r="C17" s="34"/>
      <c r="D17" s="34"/>
      <c r="E17" s="34"/>
      <c r="F17" s="34" t="s">
        <v>18</v>
      </c>
      <c r="G17" s="42">
        <v>0.45</v>
      </c>
      <c r="H17" s="42">
        <v>0.24</v>
      </c>
      <c r="I17" s="42">
        <v>0.2</v>
      </c>
      <c r="J17" s="42">
        <v>0.05</v>
      </c>
      <c r="K17" s="46"/>
      <c r="L17" s="46"/>
      <c r="M17" s="46"/>
    </row>
    <row r="18" spans="2:13" ht="30" customHeight="1">
      <c r="B18" s="45"/>
      <c r="C18" s="34"/>
      <c r="D18" s="34"/>
      <c r="E18" s="34"/>
      <c r="F18" s="34" t="s">
        <v>19</v>
      </c>
      <c r="G18" s="42">
        <f>G16*G17</f>
        <v>0</v>
      </c>
      <c r="H18" s="42">
        <f>H16*H17</f>
        <v>0</v>
      </c>
      <c r="I18" s="42">
        <f>I16*I17</f>
        <v>0</v>
      </c>
      <c r="J18" s="42">
        <f>J16*J17</f>
        <v>0</v>
      </c>
      <c r="K18" s="46"/>
      <c r="L18" s="46"/>
      <c r="M18" s="46"/>
    </row>
    <row r="21" spans="2:13" ht="15.75">
      <c r="B21" s="17" t="s">
        <v>20</v>
      </c>
      <c r="C21" s="17"/>
      <c r="D21" s="12"/>
      <c r="E21" s="6"/>
      <c r="F21" s="6"/>
      <c r="G21" s="6"/>
      <c r="H21" s="6"/>
      <c r="I21" s="6"/>
      <c r="J21" s="6"/>
      <c r="K21" s="6"/>
    </row>
    <row r="22" spans="2:13" ht="15" customHeight="1"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2:13" ht="47.1" customHeight="1">
      <c r="B23" s="183" t="s">
        <v>4</v>
      </c>
      <c r="C23" s="184"/>
      <c r="D23" s="185"/>
      <c r="E23" s="38" t="s">
        <v>5</v>
      </c>
      <c r="F23" s="38" t="s">
        <v>6</v>
      </c>
      <c r="G23" s="38" t="s">
        <v>7</v>
      </c>
      <c r="H23" s="38" t="s">
        <v>8</v>
      </c>
      <c r="I23" s="38" t="s">
        <v>9</v>
      </c>
      <c r="J23" s="38" t="s">
        <v>10</v>
      </c>
      <c r="K23" s="38" t="s">
        <v>11</v>
      </c>
      <c r="L23" s="38" t="s">
        <v>12</v>
      </c>
      <c r="M23" s="38" t="s">
        <v>13</v>
      </c>
    </row>
    <row r="24" spans="2:13" ht="30" customHeight="1">
      <c r="B24" s="32" t="s">
        <v>14</v>
      </c>
      <c r="C24" s="33" t="s">
        <v>15</v>
      </c>
      <c r="D24" s="33" t="s">
        <v>16</v>
      </c>
      <c r="E24" s="34"/>
      <c r="F24" s="34"/>
      <c r="G24" s="34"/>
      <c r="H24" s="34"/>
      <c r="I24" s="34"/>
      <c r="J24" s="34"/>
      <c r="K24" s="34"/>
      <c r="L24" s="34"/>
      <c r="M24" s="34"/>
    </row>
    <row r="25" spans="2:13" ht="30" customHeight="1">
      <c r="B25" s="47"/>
      <c r="C25" s="50"/>
      <c r="D25" s="50"/>
      <c r="E25" s="51"/>
      <c r="F25" s="50"/>
      <c r="G25" s="50"/>
      <c r="H25" s="50"/>
      <c r="I25" s="50"/>
      <c r="J25" s="50"/>
      <c r="K25" s="50"/>
      <c r="L25" s="62"/>
      <c r="M25" s="50"/>
    </row>
    <row r="26" spans="2:13" ht="30" customHeight="1">
      <c r="B26" s="45"/>
      <c r="C26" s="34"/>
      <c r="D26" s="34"/>
      <c r="E26" s="34"/>
      <c r="F26" s="34" t="s">
        <v>17</v>
      </c>
      <c r="G26" s="40">
        <f>SUM(G25:G25)</f>
        <v>0</v>
      </c>
      <c r="H26" s="40">
        <f>SUM(H25:H25)</f>
        <v>0</v>
      </c>
      <c r="I26" s="40">
        <f>SUM(I25:I25)</f>
        <v>0</v>
      </c>
      <c r="J26" s="40">
        <f>SUM(J25:J25)</f>
        <v>0</v>
      </c>
      <c r="K26" s="42">
        <v>0</v>
      </c>
      <c r="L26" s="42">
        <f>SUM(L25:L25)</f>
        <v>0</v>
      </c>
      <c r="M26" s="42">
        <f>SUM(M25:M25)</f>
        <v>0</v>
      </c>
    </row>
    <row r="27" spans="2:13" ht="30" customHeight="1">
      <c r="B27" s="45"/>
      <c r="C27" s="34"/>
      <c r="D27" s="34"/>
      <c r="E27" s="34"/>
      <c r="F27" s="34" t="s">
        <v>18</v>
      </c>
      <c r="G27" s="42">
        <v>0.45</v>
      </c>
      <c r="H27" s="42">
        <v>0.24</v>
      </c>
      <c r="I27" s="42">
        <v>0.2</v>
      </c>
      <c r="J27" s="42">
        <v>0.05</v>
      </c>
      <c r="K27" s="46"/>
      <c r="L27" s="46"/>
      <c r="M27" s="46"/>
    </row>
    <row r="28" spans="2:13" ht="30" customHeight="1">
      <c r="B28" s="45"/>
      <c r="C28" s="34"/>
      <c r="D28" s="34"/>
      <c r="E28" s="34"/>
      <c r="F28" s="34" t="s">
        <v>19</v>
      </c>
      <c r="G28" s="42">
        <f>G26*G27</f>
        <v>0</v>
      </c>
      <c r="H28" s="42">
        <f>H26*H27</f>
        <v>0</v>
      </c>
      <c r="I28" s="42">
        <f>I26*I27</f>
        <v>0</v>
      </c>
      <c r="J28" s="42">
        <f>J26*J27</f>
        <v>0</v>
      </c>
      <c r="K28" s="46"/>
      <c r="L28" s="46"/>
      <c r="M28" s="46"/>
    </row>
  </sheetData>
  <mergeCells count="4">
    <mergeCell ref="B6:D6"/>
    <mergeCell ref="B12:D12"/>
    <mergeCell ref="B5:D5"/>
    <mergeCell ref="B23:D23"/>
  </mergeCells>
  <dataValidations count="1">
    <dataValidation allowBlank="1" showInputMessage="1" showErrorMessage="1" sqref="K14:K15"/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showGridLines="0" zoomScale="75" zoomScaleNormal="75" workbookViewId="0">
      <selection activeCell="P24" sqref="P24"/>
    </sheetView>
  </sheetViews>
  <sheetFormatPr defaultRowHeight="15"/>
  <cols>
    <col min="2" max="2" width="16.28515625" customWidth="1"/>
    <col min="3" max="3" width="17.1406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28515625" customWidth="1"/>
    <col min="11" max="11" width="14.8554687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6"/>
      <c r="B7" s="2" t="s">
        <v>0</v>
      </c>
      <c r="C7" s="2"/>
      <c r="D7" s="9" t="s">
        <v>40</v>
      </c>
      <c r="E7" s="10"/>
      <c r="F7" s="10"/>
      <c r="G7" s="5"/>
      <c r="H7" s="6"/>
      <c r="I7" s="6"/>
      <c r="J7" s="6"/>
      <c r="K7" s="5"/>
      <c r="L7" s="5"/>
      <c r="M7" s="5"/>
    </row>
    <row r="8" spans="1:13" ht="26.25" customHeight="1">
      <c r="A8" s="6"/>
      <c r="B8" s="2" t="s">
        <v>41</v>
      </c>
      <c r="C8" s="2"/>
      <c r="D8" s="7" t="s">
        <v>42</v>
      </c>
      <c r="E8" s="8"/>
      <c r="F8" s="10"/>
      <c r="G8" s="10"/>
      <c r="H8" s="6"/>
      <c r="I8" s="6"/>
      <c r="J8" s="6"/>
      <c r="K8" s="5"/>
      <c r="L8" s="5"/>
      <c r="M8" s="5"/>
    </row>
    <row r="9" spans="1:13" ht="15.75">
      <c r="A9" s="6"/>
      <c r="B9" s="2"/>
      <c r="C9" s="2"/>
      <c r="D9" s="9"/>
      <c r="E9" s="10"/>
      <c r="F9" s="10"/>
      <c r="G9" s="10"/>
      <c r="H9" s="6"/>
      <c r="I9" s="6"/>
      <c r="J9" s="6"/>
      <c r="K9" s="5"/>
      <c r="L9" s="5"/>
      <c r="M9" s="5"/>
    </row>
    <row r="10" spans="1:13" ht="15.75">
      <c r="A10" s="6"/>
      <c r="B10" s="11" t="s">
        <v>3</v>
      </c>
      <c r="C10" s="12"/>
      <c r="D10" s="6"/>
      <c r="E10" s="6"/>
      <c r="F10" s="6"/>
      <c r="G10" s="6"/>
      <c r="H10" s="6"/>
      <c r="I10" s="6"/>
      <c r="J10" s="6"/>
      <c r="K10" s="5"/>
      <c r="L10" s="5"/>
      <c r="M10" s="5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25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57" t="s">
        <v>155</v>
      </c>
      <c r="C14" s="58"/>
      <c r="D14" s="58"/>
      <c r="E14" s="59" t="s">
        <v>135</v>
      </c>
      <c r="F14" s="60"/>
      <c r="G14" s="60"/>
      <c r="H14" s="60"/>
      <c r="I14" s="60"/>
      <c r="J14" s="60"/>
      <c r="K14" s="61"/>
      <c r="L14" s="61"/>
      <c r="M14" s="61">
        <v>119.31</v>
      </c>
    </row>
    <row r="15" spans="1:13" ht="30" customHeight="1">
      <c r="B15" s="45"/>
      <c r="C15" s="34"/>
      <c r="D15" s="34"/>
      <c r="E15" s="34"/>
      <c r="F15" s="34" t="s">
        <v>17</v>
      </c>
      <c r="G15" s="40">
        <f t="shared" ref="G15:L15" si="0">SUM(G14:G14)</f>
        <v>0</v>
      </c>
      <c r="H15" s="40">
        <f t="shared" si="0"/>
        <v>0</v>
      </c>
      <c r="I15" s="40">
        <f t="shared" si="0"/>
        <v>0</v>
      </c>
      <c r="J15" s="40">
        <f t="shared" si="0"/>
        <v>0</v>
      </c>
      <c r="K15" s="42">
        <f t="shared" si="0"/>
        <v>0</v>
      </c>
      <c r="L15" s="42">
        <f t="shared" si="0"/>
        <v>0</v>
      </c>
      <c r="M15" s="42">
        <f>SUM(M14)</f>
        <v>119.31</v>
      </c>
    </row>
    <row r="16" spans="1:13" ht="30" customHeight="1">
      <c r="B16" s="45"/>
      <c r="C16" s="34"/>
      <c r="D16" s="34"/>
      <c r="E16" s="34"/>
      <c r="F16" s="34" t="s">
        <v>18</v>
      </c>
      <c r="G16" s="42">
        <v>0.45</v>
      </c>
      <c r="H16" s="42">
        <v>0.24</v>
      </c>
      <c r="I16" s="42">
        <v>0.2</v>
      </c>
      <c r="J16" s="42">
        <v>0.05</v>
      </c>
      <c r="K16" s="46"/>
      <c r="L16" s="46"/>
      <c r="M16" s="46"/>
    </row>
    <row r="17" spans="2:13" ht="30" customHeight="1">
      <c r="B17" s="45"/>
      <c r="C17" s="34"/>
      <c r="D17" s="34"/>
      <c r="E17" s="34"/>
      <c r="F17" s="34" t="s">
        <v>19</v>
      </c>
      <c r="G17" s="42">
        <f>G15*G16</f>
        <v>0</v>
      </c>
      <c r="H17" s="42">
        <f>H15*H16</f>
        <v>0</v>
      </c>
      <c r="I17" s="42">
        <f>I15*I16</f>
        <v>0</v>
      </c>
      <c r="J17" s="42">
        <f>J15*J16</f>
        <v>0</v>
      </c>
      <c r="K17" s="46"/>
      <c r="L17" s="46"/>
      <c r="M17" s="46"/>
    </row>
    <row r="20" spans="2:13" ht="15.75">
      <c r="B20" s="17" t="s">
        <v>20</v>
      </c>
      <c r="C20" s="17"/>
      <c r="D20" s="12"/>
      <c r="E20" s="6"/>
      <c r="F20" s="6"/>
      <c r="G20" s="6"/>
      <c r="H20" s="6"/>
      <c r="I20" s="6"/>
      <c r="J20" s="6"/>
      <c r="K20" s="6"/>
    </row>
    <row r="21" spans="2:13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3" ht="47.25" customHeight="1">
      <c r="B22" s="183" t="s">
        <v>4</v>
      </c>
      <c r="C22" s="184"/>
      <c r="D22" s="185"/>
      <c r="E22" s="38" t="s">
        <v>5</v>
      </c>
      <c r="F22" s="38" t="s">
        <v>6</v>
      </c>
      <c r="G22" s="38" t="s">
        <v>7</v>
      </c>
      <c r="H22" s="38" t="s">
        <v>8</v>
      </c>
      <c r="I22" s="38" t="s">
        <v>9</v>
      </c>
      <c r="J22" s="38" t="s">
        <v>10</v>
      </c>
      <c r="K22" s="38" t="s">
        <v>11</v>
      </c>
      <c r="L22" s="38" t="s">
        <v>12</v>
      </c>
      <c r="M22" s="38" t="s">
        <v>13</v>
      </c>
    </row>
    <row r="23" spans="2:13" ht="30" customHeight="1">
      <c r="B23" s="32" t="s">
        <v>14</v>
      </c>
      <c r="C23" s="33" t="s">
        <v>15</v>
      </c>
      <c r="D23" s="33" t="s">
        <v>16</v>
      </c>
      <c r="E23" s="34"/>
      <c r="F23" s="34"/>
      <c r="G23" s="34"/>
      <c r="H23" s="34"/>
      <c r="I23" s="34"/>
      <c r="J23" s="34"/>
      <c r="K23" s="34"/>
      <c r="L23" s="34"/>
      <c r="M23" s="34"/>
    </row>
    <row r="24" spans="2:13" ht="30" customHeight="1">
      <c r="B24" s="47"/>
      <c r="C24" s="50"/>
      <c r="D24" s="50"/>
      <c r="E24" s="51"/>
      <c r="F24" s="50"/>
      <c r="G24" s="50"/>
      <c r="H24" s="50"/>
      <c r="I24" s="50"/>
      <c r="J24" s="50"/>
      <c r="K24" s="50"/>
      <c r="L24" s="62"/>
      <c r="M24" s="50"/>
    </row>
    <row r="25" spans="2:13" ht="30" customHeight="1">
      <c r="B25" s="45"/>
      <c r="C25" s="34"/>
      <c r="D25" s="34"/>
      <c r="E25" s="34"/>
      <c r="F25" s="34" t="s">
        <v>17</v>
      </c>
      <c r="G25" s="40">
        <f>SUM(G24:G24)</f>
        <v>0</v>
      </c>
      <c r="H25" s="40">
        <f>SUM(H24:H24)</f>
        <v>0</v>
      </c>
      <c r="I25" s="40">
        <f>SUM(I24:I24)</f>
        <v>0</v>
      </c>
      <c r="J25" s="40">
        <f>SUM(J24:J24)</f>
        <v>0</v>
      </c>
      <c r="K25" s="42">
        <v>0</v>
      </c>
      <c r="L25" s="42">
        <f>SUM(L24:L24)</f>
        <v>0</v>
      </c>
      <c r="M25" s="42">
        <f>SUM(M24:M24)</f>
        <v>0</v>
      </c>
    </row>
    <row r="26" spans="2:13" ht="30" customHeight="1">
      <c r="B26" s="45"/>
      <c r="C26" s="34"/>
      <c r="D26" s="34"/>
      <c r="E26" s="34"/>
      <c r="F26" s="34" t="s">
        <v>18</v>
      </c>
      <c r="G26" s="42">
        <v>0.45</v>
      </c>
      <c r="H26" s="42">
        <v>0.24</v>
      </c>
      <c r="I26" s="42">
        <v>0.2</v>
      </c>
      <c r="J26" s="42">
        <v>0.05</v>
      </c>
      <c r="K26" s="46"/>
      <c r="L26" s="46"/>
      <c r="M26" s="46"/>
    </row>
    <row r="27" spans="2:13" ht="30" customHeight="1">
      <c r="B27" s="45"/>
      <c r="C27" s="34"/>
      <c r="D27" s="34"/>
      <c r="E27" s="34"/>
      <c r="F27" s="34" t="s">
        <v>19</v>
      </c>
      <c r="G27" s="42">
        <f>G25*G26</f>
        <v>0</v>
      </c>
      <c r="H27" s="42">
        <f>H25*H26</f>
        <v>0</v>
      </c>
      <c r="I27" s="42">
        <f>I25*I26</f>
        <v>0</v>
      </c>
      <c r="J27" s="42">
        <f>J25*J26</f>
        <v>0</v>
      </c>
      <c r="K27" s="46"/>
      <c r="L27" s="46"/>
      <c r="M27" s="46"/>
    </row>
  </sheetData>
  <mergeCells count="4">
    <mergeCell ref="B6:D6"/>
    <mergeCell ref="B12:D12"/>
    <mergeCell ref="B22:D22"/>
    <mergeCell ref="B5:D5"/>
  </mergeCells>
  <dataValidations count="1">
    <dataValidation allowBlank="1" showInputMessage="1" showErrorMessage="1" sqref="K14"/>
  </dataValidation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zoomScale="75" zoomScaleNormal="75" workbookViewId="0">
      <selection activeCell="F45" sqref="F45"/>
    </sheetView>
  </sheetViews>
  <sheetFormatPr defaultRowHeight="15"/>
  <cols>
    <col min="2" max="2" width="16" customWidth="1"/>
    <col min="3" max="3" width="15.5703125" customWidth="1"/>
    <col min="5" max="5" width="37.5703125" customWidth="1"/>
    <col min="6" max="6" width="31.5703125" customWidth="1"/>
    <col min="7" max="7" width="9.7109375" bestFit="1" customWidth="1"/>
    <col min="8" max="8" width="14" bestFit="1" customWidth="1"/>
    <col min="9" max="9" width="9.7109375" bestFit="1" customWidth="1"/>
    <col min="10" max="10" width="12.7109375" customWidth="1"/>
    <col min="11" max="11" width="14.57031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6"/>
      <c r="B7" s="2" t="s">
        <v>0</v>
      </c>
      <c r="C7" s="2"/>
      <c r="D7" s="3" t="s">
        <v>43</v>
      </c>
      <c r="E7" s="4"/>
      <c r="F7" s="5"/>
      <c r="G7" s="5"/>
      <c r="H7" s="6"/>
      <c r="I7" s="6"/>
      <c r="J7" s="6"/>
      <c r="K7" s="5"/>
      <c r="L7" s="5"/>
      <c r="M7" s="5"/>
    </row>
    <row r="8" spans="1:13" ht="26.25" customHeight="1">
      <c r="A8" s="6"/>
      <c r="B8" s="2" t="s">
        <v>1</v>
      </c>
      <c r="C8" s="2"/>
      <c r="D8" s="7" t="s">
        <v>156</v>
      </c>
      <c r="E8" s="8"/>
      <c r="F8" s="10"/>
      <c r="G8" s="5"/>
      <c r="H8" s="6"/>
      <c r="I8" s="6"/>
      <c r="J8" s="6"/>
      <c r="K8" s="5"/>
      <c r="L8" s="5"/>
      <c r="M8" s="5"/>
    </row>
    <row r="9" spans="1:13" ht="15.75">
      <c r="A9" s="6"/>
      <c r="B9" s="2"/>
      <c r="C9" s="2"/>
      <c r="D9" s="9"/>
      <c r="E9" s="10"/>
      <c r="F9" s="10"/>
      <c r="G9" s="5"/>
      <c r="H9" s="6"/>
      <c r="I9" s="6"/>
      <c r="J9" s="6"/>
      <c r="K9" s="5"/>
      <c r="L9" s="5"/>
      <c r="M9" s="5"/>
    </row>
    <row r="10" spans="1:13" ht="15.75">
      <c r="A10" s="6"/>
      <c r="B10" s="11" t="s">
        <v>3</v>
      </c>
      <c r="C10" s="12"/>
      <c r="D10" s="9"/>
      <c r="E10" s="10"/>
      <c r="F10" s="10"/>
      <c r="G10" s="5"/>
      <c r="H10" s="6"/>
      <c r="I10" s="6"/>
      <c r="J10" s="6"/>
      <c r="K10" s="5"/>
      <c r="L10" s="5"/>
      <c r="M10" s="5"/>
    </row>
    <row r="11" spans="1:13" ht="1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25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63" t="s">
        <v>141</v>
      </c>
      <c r="C14" s="58"/>
      <c r="D14" s="58"/>
      <c r="E14" s="59" t="s">
        <v>129</v>
      </c>
      <c r="F14" s="60"/>
      <c r="G14" s="60"/>
      <c r="H14" s="60"/>
      <c r="I14" s="60"/>
      <c r="J14" s="60"/>
      <c r="K14" s="61"/>
      <c r="L14" s="61">
        <v>29.83</v>
      </c>
      <c r="M14" s="61"/>
    </row>
    <row r="15" spans="1:13" ht="30" customHeight="1">
      <c r="B15" s="63" t="s">
        <v>134</v>
      </c>
      <c r="C15" s="58"/>
      <c r="D15" s="58"/>
      <c r="E15" s="59" t="s">
        <v>135</v>
      </c>
      <c r="F15" s="60"/>
      <c r="G15" s="60"/>
      <c r="H15" s="60"/>
      <c r="I15" s="60"/>
      <c r="J15" s="60"/>
      <c r="K15" s="61"/>
      <c r="L15" s="61"/>
      <c r="M15" s="61">
        <v>110.28</v>
      </c>
    </row>
    <row r="16" spans="1:13" ht="30" customHeight="1">
      <c r="B16" s="45"/>
      <c r="C16" s="34"/>
      <c r="D16" s="34"/>
      <c r="E16" s="34"/>
      <c r="F16" s="34" t="s">
        <v>17</v>
      </c>
      <c r="G16" s="40">
        <f t="shared" ref="G16:L16" si="0">SUM(G14:G14)</f>
        <v>0</v>
      </c>
      <c r="H16" s="40">
        <f t="shared" si="0"/>
        <v>0</v>
      </c>
      <c r="I16" s="40">
        <f t="shared" si="0"/>
        <v>0</v>
      </c>
      <c r="J16" s="40">
        <f t="shared" si="0"/>
        <v>0</v>
      </c>
      <c r="K16" s="42">
        <f t="shared" si="0"/>
        <v>0</v>
      </c>
      <c r="L16" s="42">
        <f t="shared" si="0"/>
        <v>29.83</v>
      </c>
      <c r="M16" s="42">
        <f>SUM(M14:M15)</f>
        <v>110.28</v>
      </c>
    </row>
    <row r="17" spans="2:13" ht="30" customHeight="1">
      <c r="B17" s="45"/>
      <c r="C17" s="34"/>
      <c r="D17" s="34"/>
      <c r="E17" s="34"/>
      <c r="F17" s="34" t="s">
        <v>18</v>
      </c>
      <c r="G17" s="42">
        <v>0.45</v>
      </c>
      <c r="H17" s="42">
        <v>0.24</v>
      </c>
      <c r="I17" s="42">
        <v>0.2</v>
      </c>
      <c r="J17" s="42">
        <v>0.05</v>
      </c>
      <c r="K17" s="46"/>
      <c r="L17" s="46"/>
      <c r="M17" s="46"/>
    </row>
    <row r="18" spans="2:13" ht="30" customHeight="1">
      <c r="B18" s="45"/>
      <c r="C18" s="34"/>
      <c r="D18" s="34"/>
      <c r="E18" s="34"/>
      <c r="F18" s="34" t="s">
        <v>19</v>
      </c>
      <c r="G18" s="42">
        <f>G16*G17</f>
        <v>0</v>
      </c>
      <c r="H18" s="42">
        <f>H16*H17</f>
        <v>0</v>
      </c>
      <c r="I18" s="42">
        <f>I16*I17</f>
        <v>0</v>
      </c>
      <c r="J18" s="42">
        <f>J16*J17</f>
        <v>0</v>
      </c>
      <c r="K18" s="46"/>
      <c r="L18" s="46"/>
      <c r="M18" s="46"/>
    </row>
    <row r="20" spans="2:13">
      <c r="B20" s="24"/>
      <c r="D20" s="67"/>
      <c r="G20" s="69"/>
    </row>
    <row r="21" spans="2:13" ht="15.75">
      <c r="B21" s="17" t="s">
        <v>20</v>
      </c>
      <c r="C21" s="17"/>
      <c r="D21" s="12"/>
      <c r="E21" s="6"/>
      <c r="F21" s="6"/>
      <c r="G21" s="6"/>
      <c r="H21" s="6"/>
      <c r="I21" s="6"/>
      <c r="J21" s="6"/>
      <c r="K21" s="6"/>
    </row>
    <row r="22" spans="2:13" ht="15" customHeight="1"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2:13" ht="47.1" customHeight="1">
      <c r="B23" s="183" t="s">
        <v>4</v>
      </c>
      <c r="C23" s="184"/>
      <c r="D23" s="185"/>
      <c r="E23" s="38" t="s">
        <v>5</v>
      </c>
      <c r="F23" s="38" t="s">
        <v>6</v>
      </c>
      <c r="G23" s="38" t="s">
        <v>7</v>
      </c>
      <c r="H23" s="38" t="s">
        <v>8</v>
      </c>
      <c r="I23" s="38" t="s">
        <v>9</v>
      </c>
      <c r="J23" s="38" t="s">
        <v>10</v>
      </c>
      <c r="K23" s="38" t="s">
        <v>11</v>
      </c>
      <c r="L23" s="38" t="s">
        <v>12</v>
      </c>
      <c r="M23" s="38" t="s">
        <v>13</v>
      </c>
    </row>
    <row r="24" spans="2:13" ht="30">
      <c r="B24" s="32" t="s">
        <v>14</v>
      </c>
      <c r="C24" s="33" t="s">
        <v>15</v>
      </c>
      <c r="D24" s="33" t="s">
        <v>16</v>
      </c>
      <c r="E24" s="34"/>
      <c r="F24" s="34"/>
      <c r="G24" s="34"/>
      <c r="H24" s="34"/>
      <c r="I24" s="34"/>
      <c r="J24" s="34"/>
      <c r="K24" s="34"/>
      <c r="L24" s="34"/>
      <c r="M24" s="34"/>
    </row>
    <row r="25" spans="2:13" ht="30" customHeight="1">
      <c r="B25" s="47"/>
      <c r="C25" s="50"/>
      <c r="D25" s="50"/>
      <c r="E25" s="51"/>
      <c r="F25" s="50"/>
      <c r="G25" s="50"/>
      <c r="H25" s="50"/>
      <c r="I25" s="50"/>
      <c r="J25" s="50"/>
      <c r="K25" s="50"/>
      <c r="L25" s="62"/>
      <c r="M25" s="50"/>
    </row>
    <row r="26" spans="2:13" ht="30" customHeight="1">
      <c r="B26" s="45"/>
      <c r="C26" s="34"/>
      <c r="D26" s="34"/>
      <c r="E26" s="34"/>
      <c r="F26" s="34" t="s">
        <v>17</v>
      </c>
      <c r="G26" s="40">
        <f>SUM(G25:G25)</f>
        <v>0</v>
      </c>
      <c r="H26" s="40">
        <f>SUM(H25:H25)</f>
        <v>0</v>
      </c>
      <c r="I26" s="40">
        <f>SUM(I25:I25)</f>
        <v>0</v>
      </c>
      <c r="J26" s="40">
        <f>SUM(J25:J25)</f>
        <v>0</v>
      </c>
      <c r="K26" s="42">
        <v>0</v>
      </c>
      <c r="L26" s="42">
        <f>SUM(L25:L25)</f>
        <v>0</v>
      </c>
      <c r="M26" s="42">
        <f>SUM(M25:M25)</f>
        <v>0</v>
      </c>
    </row>
    <row r="27" spans="2:13" ht="30" customHeight="1">
      <c r="B27" s="45"/>
      <c r="C27" s="34"/>
      <c r="D27" s="34"/>
      <c r="E27" s="34"/>
      <c r="F27" s="34" t="s">
        <v>18</v>
      </c>
      <c r="G27" s="42">
        <v>0.45</v>
      </c>
      <c r="H27" s="42">
        <v>0.24</v>
      </c>
      <c r="I27" s="42">
        <v>0.2</v>
      </c>
      <c r="J27" s="42">
        <v>0.05</v>
      </c>
      <c r="K27" s="46"/>
      <c r="L27" s="46"/>
      <c r="M27" s="46"/>
    </row>
    <row r="28" spans="2:13" ht="30" customHeight="1">
      <c r="B28" s="45"/>
      <c r="C28" s="34"/>
      <c r="D28" s="34"/>
      <c r="E28" s="34"/>
      <c r="F28" s="34" t="s">
        <v>19</v>
      </c>
      <c r="G28" s="42">
        <f>G26*G27</f>
        <v>0</v>
      </c>
      <c r="H28" s="42">
        <f>H26*H27</f>
        <v>0</v>
      </c>
      <c r="I28" s="42">
        <f>I26*I27</f>
        <v>0</v>
      </c>
      <c r="J28" s="42">
        <f>J26*J27</f>
        <v>0</v>
      </c>
      <c r="K28" s="46"/>
      <c r="L28" s="46"/>
      <c r="M28" s="46"/>
    </row>
  </sheetData>
  <mergeCells count="4">
    <mergeCell ref="B6:D6"/>
    <mergeCell ref="B12:D12"/>
    <mergeCell ref="B5:D5"/>
    <mergeCell ref="B23:D23"/>
  </mergeCells>
  <dataValidations count="1">
    <dataValidation allowBlank="1" showInputMessage="1" showErrorMessage="1" sqref="K14:K15"/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zoomScale="75" zoomScaleNormal="75" workbookViewId="0">
      <selection activeCell="F31" sqref="F31"/>
    </sheetView>
  </sheetViews>
  <sheetFormatPr defaultRowHeight="15"/>
  <cols>
    <col min="2" max="2" width="15.42578125" customWidth="1"/>
    <col min="3" max="3" width="15.5703125" customWidth="1"/>
    <col min="4" max="4" width="17.140625" bestFit="1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28515625" customWidth="1"/>
    <col min="11" max="11" width="15.285156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6"/>
      <c r="B7" s="2" t="s">
        <v>0</v>
      </c>
      <c r="C7" s="2"/>
      <c r="D7" s="3" t="s">
        <v>44</v>
      </c>
      <c r="E7" s="4"/>
      <c r="F7" s="5"/>
      <c r="G7" s="5"/>
      <c r="H7" s="6"/>
      <c r="I7" s="6"/>
      <c r="J7" s="6"/>
      <c r="K7" s="5"/>
      <c r="L7" s="5"/>
      <c r="M7" s="5"/>
    </row>
    <row r="8" spans="1:13" ht="26.25" customHeight="1">
      <c r="A8" s="6"/>
      <c r="B8" s="2" t="s">
        <v>1</v>
      </c>
      <c r="C8" s="2"/>
      <c r="D8" s="7" t="s">
        <v>2</v>
      </c>
      <c r="E8" s="8"/>
      <c r="F8" s="10"/>
      <c r="G8" s="5"/>
      <c r="H8" s="6"/>
      <c r="I8" s="6"/>
      <c r="J8" s="6"/>
      <c r="K8" s="5"/>
      <c r="L8" s="5"/>
      <c r="M8" s="5"/>
    </row>
    <row r="9" spans="1:13" ht="15.75">
      <c r="A9" s="6"/>
      <c r="B9" s="2"/>
      <c r="C9" s="2"/>
      <c r="D9" s="6"/>
      <c r="E9" s="6"/>
      <c r="F9" s="6"/>
      <c r="G9" s="5"/>
      <c r="H9" s="6"/>
      <c r="I9" s="6"/>
      <c r="J9" s="6"/>
      <c r="K9" s="5"/>
      <c r="L9" s="5"/>
      <c r="M9" s="5"/>
    </row>
    <row r="10" spans="1:13" ht="15.75">
      <c r="A10" s="6"/>
      <c r="B10" s="11" t="s">
        <v>3</v>
      </c>
      <c r="C10" s="12"/>
      <c r="D10" s="6"/>
      <c r="E10" s="6"/>
      <c r="F10" s="6"/>
      <c r="G10" s="5"/>
      <c r="H10" s="6"/>
      <c r="I10" s="6"/>
      <c r="J10" s="6"/>
      <c r="K10" s="5"/>
      <c r="L10" s="5"/>
      <c r="M10" s="5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1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49">
        <v>41508</v>
      </c>
      <c r="C14" s="50"/>
      <c r="D14" s="50"/>
      <c r="E14" s="51" t="s">
        <v>23</v>
      </c>
      <c r="F14" s="50"/>
      <c r="G14" s="50"/>
      <c r="H14" s="50"/>
      <c r="I14" s="50"/>
      <c r="J14" s="50"/>
      <c r="K14" s="50"/>
      <c r="L14" s="62">
        <v>612</v>
      </c>
      <c r="M14" s="50"/>
    </row>
    <row r="15" spans="1:13" ht="30" customHeight="1">
      <c r="B15" s="55" t="s">
        <v>157</v>
      </c>
      <c r="C15" s="50"/>
      <c r="D15" s="50"/>
      <c r="E15" s="51" t="s">
        <v>135</v>
      </c>
      <c r="F15" s="50"/>
      <c r="G15" s="50"/>
      <c r="H15" s="50"/>
      <c r="I15" s="50"/>
      <c r="J15" s="50"/>
      <c r="K15" s="50"/>
      <c r="L15" s="62"/>
      <c r="M15" s="52">
        <v>119.31</v>
      </c>
    </row>
    <row r="16" spans="1:13" ht="30" customHeight="1">
      <c r="B16" s="45"/>
      <c r="C16" s="34"/>
      <c r="D16" s="34"/>
      <c r="E16" s="34"/>
      <c r="F16" s="34" t="s">
        <v>17</v>
      </c>
      <c r="G16" s="40">
        <f>SUM(G14)</f>
        <v>0</v>
      </c>
      <c r="H16" s="40">
        <f>SUM(H14)</f>
        <v>0</v>
      </c>
      <c r="I16" s="40">
        <f>SUM(I14)</f>
        <v>0</v>
      </c>
      <c r="J16" s="40">
        <f>SUM(J14)</f>
        <v>0</v>
      </c>
      <c r="K16" s="42">
        <f>SUM(K14)</f>
        <v>0</v>
      </c>
      <c r="L16" s="42">
        <f>SUM(L14:L14)</f>
        <v>612</v>
      </c>
      <c r="M16" s="42">
        <f>SUM(M14:M15)</f>
        <v>119.31</v>
      </c>
    </row>
    <row r="17" spans="2:13" ht="30" customHeight="1">
      <c r="B17" s="45"/>
      <c r="C17" s="34"/>
      <c r="D17" s="34"/>
      <c r="E17" s="34"/>
      <c r="F17" s="34" t="s">
        <v>18</v>
      </c>
      <c r="G17" s="42">
        <v>0.45</v>
      </c>
      <c r="H17" s="42">
        <v>0.24</v>
      </c>
      <c r="I17" s="42">
        <v>0.2</v>
      </c>
      <c r="J17" s="42">
        <v>0.05</v>
      </c>
      <c r="K17" s="46"/>
      <c r="L17" s="46"/>
      <c r="M17" s="46"/>
    </row>
    <row r="18" spans="2:13" ht="30" customHeight="1">
      <c r="B18" s="45"/>
      <c r="C18" s="34"/>
      <c r="D18" s="34"/>
      <c r="E18" s="34"/>
      <c r="F18" s="34" t="s">
        <v>19</v>
      </c>
      <c r="G18" s="42">
        <f>G16*G17</f>
        <v>0</v>
      </c>
      <c r="H18" s="42">
        <f>H16*H17</f>
        <v>0</v>
      </c>
      <c r="I18" s="42">
        <f>I16*I17</f>
        <v>0</v>
      </c>
      <c r="J18" s="42">
        <f>J16*J17</f>
        <v>0</v>
      </c>
      <c r="K18" s="46"/>
      <c r="L18" s="46"/>
      <c r="M18" s="46"/>
    </row>
    <row r="21" spans="2:13" ht="15.75">
      <c r="B21" s="17" t="s">
        <v>20</v>
      </c>
      <c r="C21" s="17"/>
      <c r="D21" s="12"/>
      <c r="E21" s="6"/>
      <c r="F21" s="6"/>
      <c r="G21" s="6"/>
      <c r="H21" s="6"/>
      <c r="I21" s="6"/>
      <c r="J21" s="6"/>
      <c r="K21" s="6"/>
    </row>
    <row r="22" spans="2:13" ht="15" customHeight="1"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2:13" ht="47.1" customHeight="1">
      <c r="B23" s="183" t="s">
        <v>4</v>
      </c>
      <c r="C23" s="184"/>
      <c r="D23" s="185"/>
      <c r="E23" s="38" t="s">
        <v>5</v>
      </c>
      <c r="F23" s="38" t="s">
        <v>6</v>
      </c>
      <c r="G23" s="38" t="s">
        <v>7</v>
      </c>
      <c r="H23" s="38" t="s">
        <v>8</v>
      </c>
      <c r="I23" s="38" t="s">
        <v>9</v>
      </c>
      <c r="J23" s="38" t="s">
        <v>10</v>
      </c>
      <c r="K23" s="38" t="s">
        <v>11</v>
      </c>
      <c r="L23" s="38" t="s">
        <v>12</v>
      </c>
      <c r="M23" s="38" t="s">
        <v>13</v>
      </c>
    </row>
    <row r="24" spans="2:13" ht="30" customHeight="1">
      <c r="B24" s="32" t="s">
        <v>14</v>
      </c>
      <c r="C24" s="33" t="s">
        <v>15</v>
      </c>
      <c r="D24" s="33" t="s">
        <v>16</v>
      </c>
      <c r="E24" s="34"/>
      <c r="F24" s="34"/>
      <c r="G24" s="34"/>
      <c r="H24" s="34"/>
      <c r="I24" s="34"/>
      <c r="J24" s="34"/>
      <c r="K24" s="34"/>
      <c r="L24" s="34"/>
      <c r="M24" s="34"/>
    </row>
    <row r="25" spans="2:13" ht="30" customHeight="1">
      <c r="B25" s="47"/>
      <c r="C25" s="50"/>
      <c r="D25" s="50"/>
      <c r="E25" s="51"/>
      <c r="F25" s="50"/>
      <c r="G25" s="50"/>
      <c r="H25" s="50"/>
      <c r="I25" s="50"/>
      <c r="J25" s="50"/>
      <c r="K25" s="50"/>
      <c r="L25" s="62"/>
      <c r="M25" s="50"/>
    </row>
    <row r="26" spans="2:13" ht="30" customHeight="1">
      <c r="B26" s="45"/>
      <c r="C26" s="34"/>
      <c r="D26" s="34"/>
      <c r="E26" s="34"/>
      <c r="F26" s="34" t="s">
        <v>17</v>
      </c>
      <c r="G26" s="40">
        <f>SUM(G25:G25)</f>
        <v>0</v>
      </c>
      <c r="H26" s="40">
        <f>SUM(H25:H25)</f>
        <v>0</v>
      </c>
      <c r="I26" s="40">
        <f>SUM(I25:I25)</f>
        <v>0</v>
      </c>
      <c r="J26" s="40">
        <f>SUM(J25:J25)</f>
        <v>0</v>
      </c>
      <c r="K26" s="42">
        <v>0</v>
      </c>
      <c r="L26" s="42">
        <f>SUM(L25:L25)</f>
        <v>0</v>
      </c>
      <c r="M26" s="42">
        <f>SUM(M25:M25)</f>
        <v>0</v>
      </c>
    </row>
    <row r="27" spans="2:13" ht="30" customHeight="1">
      <c r="B27" s="45"/>
      <c r="C27" s="34"/>
      <c r="D27" s="34"/>
      <c r="E27" s="34"/>
      <c r="F27" s="34" t="s">
        <v>18</v>
      </c>
      <c r="G27" s="42">
        <v>0.45</v>
      </c>
      <c r="H27" s="42">
        <v>0.24</v>
      </c>
      <c r="I27" s="42">
        <v>0.2</v>
      </c>
      <c r="J27" s="42">
        <v>0.05</v>
      </c>
      <c r="K27" s="46"/>
      <c r="L27" s="46"/>
      <c r="M27" s="46"/>
    </row>
    <row r="28" spans="2:13" ht="30" customHeight="1">
      <c r="B28" s="45"/>
      <c r="C28" s="34"/>
      <c r="D28" s="34"/>
      <c r="E28" s="34"/>
      <c r="F28" s="34" t="s">
        <v>19</v>
      </c>
      <c r="G28" s="42">
        <f>G26*G27</f>
        <v>0</v>
      </c>
      <c r="H28" s="42">
        <f>H26*H27</f>
        <v>0</v>
      </c>
      <c r="I28" s="42">
        <f>I26*I27</f>
        <v>0</v>
      </c>
      <c r="J28" s="42">
        <f>J26*J27</f>
        <v>0</v>
      </c>
      <c r="K28" s="46"/>
      <c r="L28" s="46"/>
      <c r="M28" s="46"/>
    </row>
  </sheetData>
  <mergeCells count="4">
    <mergeCell ref="B6:D6"/>
    <mergeCell ref="B12:D12"/>
    <mergeCell ref="B5:D5"/>
    <mergeCell ref="B23:D2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showGridLines="0" zoomScale="75" zoomScaleNormal="75" workbookViewId="0">
      <selection activeCell="H16" sqref="H16"/>
    </sheetView>
  </sheetViews>
  <sheetFormatPr defaultRowHeight="15"/>
  <cols>
    <col min="2" max="2" width="15" customWidth="1"/>
    <col min="3" max="3" width="16.42578125" customWidth="1"/>
    <col min="5" max="5" width="25.5703125" customWidth="1"/>
    <col min="6" max="6" width="31.7109375" customWidth="1"/>
    <col min="7" max="7" width="9.7109375" bestFit="1" customWidth="1"/>
    <col min="8" max="8" width="14" bestFit="1" customWidth="1"/>
    <col min="9" max="9" width="9.7109375" bestFit="1" customWidth="1"/>
    <col min="10" max="10" width="13.140625" customWidth="1"/>
    <col min="11" max="11" width="15.425781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2" t="s">
        <v>0</v>
      </c>
      <c r="C7" s="2"/>
      <c r="D7" s="3" t="s">
        <v>45</v>
      </c>
      <c r="E7" s="4"/>
      <c r="F7" s="4"/>
      <c r="G7" s="5"/>
      <c r="H7" s="6"/>
      <c r="I7" s="6"/>
      <c r="J7" s="6"/>
      <c r="K7" s="5"/>
      <c r="L7" s="5"/>
      <c r="M7" s="5"/>
    </row>
    <row r="8" spans="1:13" ht="26.25" customHeight="1">
      <c r="A8" s="18"/>
      <c r="B8" s="2" t="s">
        <v>1</v>
      </c>
      <c r="C8" s="2"/>
      <c r="D8" s="7" t="s">
        <v>447</v>
      </c>
      <c r="E8" s="8"/>
      <c r="F8" s="8"/>
      <c r="G8" s="5"/>
      <c r="H8" s="6"/>
      <c r="I8" s="6"/>
      <c r="J8" s="6"/>
      <c r="K8" s="5"/>
      <c r="L8" s="5"/>
      <c r="M8" s="5"/>
    </row>
    <row r="9" spans="1:13" ht="15.75">
      <c r="A9" s="18"/>
      <c r="B9" s="2"/>
      <c r="C9" s="2"/>
      <c r="D9" s="6"/>
      <c r="E9" s="6"/>
      <c r="F9" s="6"/>
      <c r="G9" s="5"/>
      <c r="H9" s="6"/>
      <c r="I9" s="6"/>
      <c r="J9" s="6"/>
      <c r="K9" s="5"/>
      <c r="L9" s="5"/>
      <c r="M9" s="5"/>
    </row>
    <row r="10" spans="1:13" ht="15.75">
      <c r="A10" s="18"/>
      <c r="B10" s="11" t="s">
        <v>3</v>
      </c>
      <c r="C10" s="12"/>
      <c r="D10" s="6"/>
      <c r="E10" s="6"/>
      <c r="F10" s="6"/>
      <c r="G10" s="5"/>
      <c r="H10" s="6"/>
      <c r="I10" s="6"/>
      <c r="J10" s="6"/>
      <c r="K10" s="5"/>
      <c r="L10" s="5"/>
      <c r="M10" s="5"/>
    </row>
    <row r="11" spans="1:13">
      <c r="A11" s="1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25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63" t="s">
        <v>134</v>
      </c>
      <c r="C14" s="58"/>
      <c r="D14" s="58"/>
      <c r="E14" s="59" t="s">
        <v>135</v>
      </c>
      <c r="F14" s="60"/>
      <c r="G14" s="60"/>
      <c r="H14" s="60"/>
      <c r="I14" s="60"/>
      <c r="J14" s="60"/>
      <c r="K14" s="61"/>
      <c r="L14" s="61"/>
      <c r="M14" s="61">
        <v>119.31</v>
      </c>
    </row>
    <row r="15" spans="1:13" ht="30" customHeight="1">
      <c r="B15" s="45"/>
      <c r="C15" s="34"/>
      <c r="D15" s="34"/>
      <c r="E15" s="34"/>
      <c r="F15" s="34" t="s">
        <v>17</v>
      </c>
      <c r="G15" s="40">
        <f t="shared" ref="G15:L15" si="0">SUM(G14:G14)</f>
        <v>0</v>
      </c>
      <c r="H15" s="40">
        <f t="shared" si="0"/>
        <v>0</v>
      </c>
      <c r="I15" s="40">
        <f t="shared" si="0"/>
        <v>0</v>
      </c>
      <c r="J15" s="40">
        <f t="shared" si="0"/>
        <v>0</v>
      </c>
      <c r="K15" s="42">
        <f t="shared" si="0"/>
        <v>0</v>
      </c>
      <c r="L15" s="42">
        <f t="shared" si="0"/>
        <v>0</v>
      </c>
      <c r="M15" s="42">
        <f>SUM(M14)</f>
        <v>119.31</v>
      </c>
    </row>
    <row r="16" spans="1:13" ht="30" customHeight="1">
      <c r="B16" s="45"/>
      <c r="C16" s="34"/>
      <c r="D16" s="34"/>
      <c r="E16" s="34"/>
      <c r="F16" s="34" t="s">
        <v>18</v>
      </c>
      <c r="G16" s="42">
        <v>0.45</v>
      </c>
      <c r="H16" s="42">
        <v>0.24</v>
      </c>
      <c r="I16" s="42">
        <v>0.2</v>
      </c>
      <c r="J16" s="42">
        <v>0.05</v>
      </c>
      <c r="K16" s="46"/>
      <c r="L16" s="46"/>
      <c r="M16" s="46"/>
    </row>
    <row r="17" spans="2:13" ht="30" customHeight="1">
      <c r="B17" s="45"/>
      <c r="C17" s="34"/>
      <c r="D17" s="34"/>
      <c r="E17" s="34"/>
      <c r="F17" s="34" t="s">
        <v>19</v>
      </c>
      <c r="G17" s="42">
        <f>G15*G16</f>
        <v>0</v>
      </c>
      <c r="H17" s="42">
        <f>H15*H16</f>
        <v>0</v>
      </c>
      <c r="I17" s="42">
        <f>I15*I16</f>
        <v>0</v>
      </c>
      <c r="J17" s="42">
        <f>J15*J16</f>
        <v>0</v>
      </c>
      <c r="K17" s="46"/>
      <c r="L17" s="46"/>
      <c r="M17" s="46"/>
    </row>
    <row r="20" spans="2:13" ht="15.75">
      <c r="B20" s="17" t="s">
        <v>20</v>
      </c>
      <c r="C20" s="17"/>
      <c r="D20" s="12"/>
      <c r="E20" s="6"/>
      <c r="F20" s="6"/>
      <c r="G20" s="6"/>
      <c r="H20" s="6"/>
      <c r="I20" s="6"/>
      <c r="J20" s="6"/>
      <c r="K20" s="6"/>
    </row>
    <row r="21" spans="2:13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3" ht="47.25" customHeight="1">
      <c r="B22" s="183" t="s">
        <v>4</v>
      </c>
      <c r="C22" s="184"/>
      <c r="D22" s="185"/>
      <c r="E22" s="38" t="s">
        <v>5</v>
      </c>
      <c r="F22" s="38" t="s">
        <v>6</v>
      </c>
      <c r="G22" s="38" t="s">
        <v>7</v>
      </c>
      <c r="H22" s="38" t="s">
        <v>8</v>
      </c>
      <c r="I22" s="38" t="s">
        <v>9</v>
      </c>
      <c r="J22" s="38" t="s">
        <v>10</v>
      </c>
      <c r="K22" s="38" t="s">
        <v>11</v>
      </c>
      <c r="L22" s="38" t="s">
        <v>12</v>
      </c>
      <c r="M22" s="38" t="s">
        <v>13</v>
      </c>
    </row>
    <row r="23" spans="2:13" ht="30" customHeight="1">
      <c r="B23" s="32" t="s">
        <v>14</v>
      </c>
      <c r="C23" s="33" t="s">
        <v>15</v>
      </c>
      <c r="D23" s="33" t="s">
        <v>16</v>
      </c>
      <c r="E23" s="34"/>
      <c r="F23" s="34"/>
      <c r="G23" s="34"/>
      <c r="H23" s="34"/>
      <c r="I23" s="34"/>
      <c r="J23" s="34"/>
      <c r="K23" s="34"/>
      <c r="L23" s="34"/>
      <c r="M23" s="34"/>
    </row>
    <row r="24" spans="2:13" ht="29.25">
      <c r="B24" s="57">
        <v>41549</v>
      </c>
      <c r="C24" s="58"/>
      <c r="D24" s="58"/>
      <c r="E24" s="59" t="s">
        <v>158</v>
      </c>
      <c r="F24" s="60" t="s">
        <v>151</v>
      </c>
      <c r="G24" s="60"/>
      <c r="H24" s="60"/>
      <c r="I24" s="60"/>
      <c r="J24" s="60"/>
      <c r="K24" s="61"/>
      <c r="L24" s="61">
        <v>21.2</v>
      </c>
      <c r="M24" s="61"/>
    </row>
    <row r="25" spans="2:13" ht="30" customHeight="1">
      <c r="B25" s="45"/>
      <c r="C25" s="34"/>
      <c r="D25" s="34"/>
      <c r="E25" s="34"/>
      <c r="F25" s="34" t="s">
        <v>17</v>
      </c>
      <c r="G25" s="40">
        <f>SUM(G24:G24)</f>
        <v>0</v>
      </c>
      <c r="H25" s="40">
        <f>SUM(H24:H24)</f>
        <v>0</v>
      </c>
      <c r="I25" s="40">
        <f>SUM(I24:I24)</f>
        <v>0</v>
      </c>
      <c r="J25" s="40">
        <f>SUM(J24:J24)</f>
        <v>0</v>
      </c>
      <c r="K25" s="42">
        <v>0</v>
      </c>
      <c r="L25" s="42">
        <f>SUM(L24:L24)</f>
        <v>21.2</v>
      </c>
      <c r="M25" s="42">
        <f>SUM(M24:M24)</f>
        <v>0</v>
      </c>
    </row>
    <row r="26" spans="2:13" ht="30" customHeight="1">
      <c r="B26" s="45"/>
      <c r="C26" s="34"/>
      <c r="D26" s="34"/>
      <c r="E26" s="34"/>
      <c r="F26" s="34" t="s">
        <v>18</v>
      </c>
      <c r="G26" s="42">
        <v>0.45</v>
      </c>
      <c r="H26" s="42">
        <v>0.24</v>
      </c>
      <c r="I26" s="42">
        <v>0.2</v>
      </c>
      <c r="J26" s="42">
        <v>0.05</v>
      </c>
      <c r="K26" s="46"/>
      <c r="L26" s="46"/>
      <c r="M26" s="46"/>
    </row>
    <row r="27" spans="2:13" ht="30" customHeight="1">
      <c r="B27" s="45"/>
      <c r="C27" s="34"/>
      <c r="D27" s="34"/>
      <c r="E27" s="34"/>
      <c r="F27" s="34" t="s">
        <v>19</v>
      </c>
      <c r="G27" s="42">
        <f>G25*G26</f>
        <v>0</v>
      </c>
      <c r="H27" s="42">
        <f>H25*H26</f>
        <v>0</v>
      </c>
      <c r="I27" s="42">
        <f>I25*I26</f>
        <v>0</v>
      </c>
      <c r="J27" s="42">
        <f>J25*J26</f>
        <v>0</v>
      </c>
      <c r="K27" s="46"/>
      <c r="L27" s="46"/>
      <c r="M27" s="46"/>
    </row>
  </sheetData>
  <mergeCells count="4">
    <mergeCell ref="B6:D6"/>
    <mergeCell ref="B12:D12"/>
    <mergeCell ref="B22:D22"/>
    <mergeCell ref="B5:D5"/>
  </mergeCells>
  <dataValidations count="1">
    <dataValidation allowBlank="1" showInputMessage="1" showErrorMessage="1" sqref="K14 K24"/>
  </dataValidation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showGridLines="0" zoomScale="75" zoomScaleNormal="75" workbookViewId="0">
      <selection activeCell="F6" sqref="F6"/>
    </sheetView>
  </sheetViews>
  <sheetFormatPr defaultRowHeight="15"/>
  <cols>
    <col min="3" max="3" width="15.140625" customWidth="1"/>
    <col min="4" max="4" width="11.42578125" customWidth="1"/>
    <col min="5" max="5" width="26.140625" customWidth="1"/>
    <col min="6" max="6" width="31.140625" customWidth="1"/>
    <col min="7" max="7" width="10.140625" customWidth="1"/>
    <col min="8" max="8" width="14" bestFit="1" customWidth="1"/>
    <col min="9" max="9" width="9.7109375" bestFit="1" customWidth="1"/>
    <col min="10" max="10" width="13.28515625" customWidth="1"/>
    <col min="11" max="11" width="15.1406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24" customHeight="1">
      <c r="B6" s="182"/>
      <c r="C6" s="182"/>
      <c r="D6" s="182"/>
    </row>
    <row r="7" spans="1:13" ht="26.25" customHeight="1">
      <c r="A7" s="18"/>
      <c r="B7" s="2" t="s">
        <v>0</v>
      </c>
      <c r="C7" s="2"/>
      <c r="D7" s="3" t="s">
        <v>46</v>
      </c>
      <c r="E7" s="4"/>
      <c r="F7" s="4"/>
      <c r="G7" s="5"/>
      <c r="H7" s="6"/>
      <c r="I7" s="6"/>
      <c r="J7" s="6"/>
      <c r="K7" s="5"/>
      <c r="L7" s="5"/>
      <c r="M7" s="5"/>
    </row>
    <row r="8" spans="1:13" ht="26.25" customHeight="1">
      <c r="A8" s="18"/>
      <c r="B8" s="2" t="s">
        <v>1</v>
      </c>
      <c r="C8" s="2"/>
      <c r="D8" s="7" t="s">
        <v>448</v>
      </c>
      <c r="E8" s="8"/>
      <c r="F8" s="4"/>
      <c r="G8" s="5"/>
      <c r="H8" s="6"/>
      <c r="I8" s="6"/>
      <c r="J8" s="6"/>
      <c r="K8" s="5"/>
      <c r="L8" s="5"/>
      <c r="M8" s="5"/>
    </row>
    <row r="9" spans="1:13" ht="15.75">
      <c r="A9" s="18"/>
      <c r="B9" s="2"/>
      <c r="C9" s="2"/>
      <c r="D9" s="6"/>
      <c r="E9" s="6"/>
      <c r="F9" s="6"/>
      <c r="G9" s="5"/>
      <c r="H9" s="6"/>
      <c r="I9" s="6"/>
      <c r="J9" s="6"/>
      <c r="K9" s="5"/>
      <c r="L9" s="5"/>
      <c r="M9" s="5"/>
    </row>
    <row r="10" spans="1:13" ht="15.75">
      <c r="A10" s="18"/>
      <c r="B10" s="11" t="s">
        <v>3</v>
      </c>
      <c r="C10" s="12"/>
      <c r="D10" s="6"/>
      <c r="E10" s="6"/>
      <c r="F10" s="6"/>
      <c r="G10" s="5"/>
      <c r="H10" s="6"/>
      <c r="I10" s="6"/>
      <c r="J10" s="6"/>
      <c r="K10" s="5"/>
      <c r="L10" s="5"/>
      <c r="M10" s="5"/>
    </row>
    <row r="11" spans="1:13">
      <c r="A11" s="1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25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63"/>
      <c r="C14" s="58"/>
      <c r="D14" s="58"/>
      <c r="E14" s="59"/>
      <c r="F14" s="59"/>
      <c r="G14" s="60"/>
      <c r="H14" s="60"/>
      <c r="I14" s="60"/>
      <c r="J14" s="60"/>
      <c r="K14" s="61"/>
      <c r="L14" s="61"/>
      <c r="M14" s="68"/>
    </row>
    <row r="15" spans="1:13" ht="30" customHeight="1">
      <c r="B15" s="45"/>
      <c r="C15" s="34"/>
      <c r="D15" s="34"/>
      <c r="E15" s="34"/>
      <c r="F15" s="34" t="s">
        <v>17</v>
      </c>
      <c r="G15" s="40">
        <f t="shared" ref="G15:M15" si="0">SUM(G14:G14)</f>
        <v>0</v>
      </c>
      <c r="H15" s="40">
        <f t="shared" si="0"/>
        <v>0</v>
      </c>
      <c r="I15" s="40">
        <f t="shared" si="0"/>
        <v>0</v>
      </c>
      <c r="J15" s="40">
        <f t="shared" si="0"/>
        <v>0</v>
      </c>
      <c r="K15" s="42">
        <f t="shared" si="0"/>
        <v>0</v>
      </c>
      <c r="L15" s="42">
        <f t="shared" si="0"/>
        <v>0</v>
      </c>
      <c r="M15" s="42">
        <f t="shared" si="0"/>
        <v>0</v>
      </c>
    </row>
    <row r="16" spans="1:13" ht="30" customHeight="1">
      <c r="B16" s="45"/>
      <c r="C16" s="34"/>
      <c r="D16" s="34"/>
      <c r="E16" s="34"/>
      <c r="F16" s="34" t="s">
        <v>18</v>
      </c>
      <c r="G16" s="42">
        <v>0.45</v>
      </c>
      <c r="H16" s="42">
        <v>0.24</v>
      </c>
      <c r="I16" s="42">
        <v>0.2</v>
      </c>
      <c r="J16" s="42">
        <v>0.05</v>
      </c>
      <c r="K16" s="46"/>
      <c r="L16" s="46"/>
      <c r="M16" s="46"/>
    </row>
    <row r="17" spans="2:13" ht="30" customHeight="1">
      <c r="B17" s="45"/>
      <c r="C17" s="34"/>
      <c r="D17" s="34"/>
      <c r="E17" s="34"/>
      <c r="F17" s="34" t="s">
        <v>19</v>
      </c>
      <c r="G17" s="42">
        <f>G15*G16</f>
        <v>0</v>
      </c>
      <c r="H17" s="42">
        <f>H15*H16</f>
        <v>0</v>
      </c>
      <c r="I17" s="42">
        <f>I15*I16</f>
        <v>0</v>
      </c>
      <c r="J17" s="42">
        <f>J15*J16</f>
        <v>0</v>
      </c>
      <c r="K17" s="46"/>
      <c r="L17" s="46"/>
      <c r="M17" s="46"/>
    </row>
    <row r="19" spans="2:13">
      <c r="B19" s="24"/>
      <c r="C19" s="24"/>
      <c r="D19" s="67"/>
    </row>
    <row r="20" spans="2:13" ht="15.75">
      <c r="B20" s="17" t="s">
        <v>20</v>
      </c>
      <c r="C20" s="17"/>
      <c r="D20" s="12"/>
      <c r="E20" s="6"/>
      <c r="F20" s="6"/>
      <c r="G20" s="6"/>
      <c r="H20" s="6"/>
      <c r="I20" s="6"/>
      <c r="J20" s="6"/>
      <c r="K20" s="6"/>
    </row>
    <row r="21" spans="2:13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3" ht="47.25" customHeight="1">
      <c r="B22" s="183" t="s">
        <v>4</v>
      </c>
      <c r="C22" s="184"/>
      <c r="D22" s="185"/>
      <c r="E22" s="38" t="s">
        <v>5</v>
      </c>
      <c r="F22" s="38" t="s">
        <v>6</v>
      </c>
      <c r="G22" s="38" t="s">
        <v>7</v>
      </c>
      <c r="H22" s="38" t="s">
        <v>8</v>
      </c>
      <c r="I22" s="38" t="s">
        <v>9</v>
      </c>
      <c r="J22" s="38" t="s">
        <v>10</v>
      </c>
      <c r="K22" s="38" t="s">
        <v>11</v>
      </c>
      <c r="L22" s="38" t="s">
        <v>12</v>
      </c>
      <c r="M22" s="38" t="s">
        <v>13</v>
      </c>
    </row>
    <row r="23" spans="2:13" ht="30" customHeight="1">
      <c r="B23" s="32" t="s">
        <v>14</v>
      </c>
      <c r="C23" s="33" t="s">
        <v>15</v>
      </c>
      <c r="D23" s="33" t="s">
        <v>16</v>
      </c>
      <c r="E23" s="34"/>
      <c r="F23" s="34"/>
      <c r="G23" s="34"/>
      <c r="H23" s="34"/>
      <c r="I23" s="34"/>
      <c r="J23" s="34"/>
      <c r="K23" s="34"/>
      <c r="L23" s="34"/>
      <c r="M23" s="34"/>
    </row>
    <row r="24" spans="2:13" ht="30" customHeight="1">
      <c r="B24" s="47"/>
      <c r="C24" s="50"/>
      <c r="D24" s="50"/>
      <c r="E24" s="51"/>
      <c r="F24" s="50"/>
      <c r="G24" s="50"/>
      <c r="H24" s="50"/>
      <c r="I24" s="50"/>
      <c r="J24" s="50"/>
      <c r="K24" s="50"/>
      <c r="L24" s="62"/>
      <c r="M24" s="50"/>
    </row>
    <row r="25" spans="2:13" ht="30" customHeight="1">
      <c r="B25" s="45"/>
      <c r="C25" s="34"/>
      <c r="D25" s="34"/>
      <c r="E25" s="34"/>
      <c r="F25" s="34" t="s">
        <v>17</v>
      </c>
      <c r="G25" s="40">
        <f>SUM(G24:G24)</f>
        <v>0</v>
      </c>
      <c r="H25" s="40">
        <f>SUM(H24:H24)</f>
        <v>0</v>
      </c>
      <c r="I25" s="40">
        <f>SUM(I24:I24)</f>
        <v>0</v>
      </c>
      <c r="J25" s="40">
        <f>SUM(J24:J24)</f>
        <v>0</v>
      </c>
      <c r="K25" s="42">
        <v>0</v>
      </c>
      <c r="L25" s="42">
        <f>SUM(L24:L24)</f>
        <v>0</v>
      </c>
      <c r="M25" s="42">
        <f>SUM(M24:M24)</f>
        <v>0</v>
      </c>
    </row>
    <row r="26" spans="2:13" ht="30" customHeight="1">
      <c r="B26" s="45"/>
      <c r="C26" s="34"/>
      <c r="D26" s="34"/>
      <c r="E26" s="34"/>
      <c r="F26" s="34" t="s">
        <v>18</v>
      </c>
      <c r="G26" s="42">
        <v>0.45</v>
      </c>
      <c r="H26" s="42">
        <v>0.24</v>
      </c>
      <c r="I26" s="42">
        <v>0.2</v>
      </c>
      <c r="J26" s="42">
        <v>0.05</v>
      </c>
      <c r="K26" s="46"/>
      <c r="L26" s="46"/>
      <c r="M26" s="46"/>
    </row>
    <row r="27" spans="2:13" ht="30" customHeight="1">
      <c r="B27" s="45"/>
      <c r="C27" s="34"/>
      <c r="D27" s="34"/>
      <c r="E27" s="34"/>
      <c r="F27" s="34" t="s">
        <v>19</v>
      </c>
      <c r="G27" s="42">
        <f>G25*G26</f>
        <v>0</v>
      </c>
      <c r="H27" s="42">
        <f>H25*H26</f>
        <v>0</v>
      </c>
      <c r="I27" s="42">
        <f>I25*I26</f>
        <v>0</v>
      </c>
      <c r="J27" s="42">
        <f>J25*J26</f>
        <v>0</v>
      </c>
      <c r="K27" s="46"/>
      <c r="L27" s="46"/>
      <c r="M27" s="46"/>
    </row>
  </sheetData>
  <mergeCells count="4">
    <mergeCell ref="B6:D6"/>
    <mergeCell ref="B12:D12"/>
    <mergeCell ref="B22:D22"/>
    <mergeCell ref="B5:D5"/>
  </mergeCells>
  <dataValidations count="1">
    <dataValidation allowBlank="1" showInputMessage="1" showErrorMessage="1" sqref="K14"/>
  </dataValidation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zoomScale="75" zoomScaleNormal="75" workbookViewId="0">
      <selection activeCell="F32" sqref="F32"/>
    </sheetView>
  </sheetViews>
  <sheetFormatPr defaultRowHeight="15"/>
  <cols>
    <col min="2" max="2" width="15.140625" customWidth="1"/>
    <col min="3" max="3" width="12" customWidth="1"/>
    <col min="5" max="5" width="21.7109375" customWidth="1"/>
    <col min="6" max="6" width="31.28515625" customWidth="1"/>
    <col min="7" max="7" width="9.7109375" bestFit="1" customWidth="1"/>
    <col min="8" max="8" width="14" bestFit="1" customWidth="1"/>
    <col min="9" max="9" width="9.7109375" bestFit="1" customWidth="1"/>
    <col min="10" max="10" width="13.140625" customWidth="1"/>
    <col min="11" max="11" width="14.8554687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2" t="s">
        <v>0</v>
      </c>
      <c r="C7" s="2"/>
      <c r="D7" s="3" t="s">
        <v>47</v>
      </c>
      <c r="E7" s="4"/>
      <c r="F7" s="5"/>
      <c r="G7" s="5"/>
      <c r="H7" s="6"/>
      <c r="I7" s="6"/>
      <c r="J7" s="6"/>
      <c r="K7" s="5"/>
      <c r="L7" s="5"/>
      <c r="M7" s="5"/>
    </row>
    <row r="8" spans="1:13" ht="26.25" customHeight="1">
      <c r="A8" s="18"/>
      <c r="B8" s="2" t="s">
        <v>1</v>
      </c>
      <c r="C8" s="2"/>
      <c r="D8" s="7" t="s">
        <v>2</v>
      </c>
      <c r="E8" s="8"/>
      <c r="F8" s="5"/>
      <c r="G8" s="5"/>
      <c r="H8" s="6"/>
      <c r="I8" s="6"/>
      <c r="J8" s="6"/>
      <c r="K8" s="5"/>
      <c r="L8" s="5"/>
      <c r="M8" s="5"/>
    </row>
    <row r="9" spans="1:13" ht="15.75">
      <c r="A9" s="18"/>
      <c r="B9" s="2"/>
      <c r="C9" s="2"/>
      <c r="D9" s="9"/>
      <c r="E9" s="10"/>
      <c r="F9" s="5"/>
      <c r="G9" s="5"/>
      <c r="H9" s="6"/>
      <c r="I9" s="6"/>
      <c r="J9" s="6"/>
      <c r="K9" s="5"/>
      <c r="L9" s="5"/>
      <c r="M9" s="5"/>
    </row>
    <row r="10" spans="1:13" ht="15.75">
      <c r="A10" s="18"/>
      <c r="B10" s="11" t="s">
        <v>3</v>
      </c>
      <c r="C10" s="12"/>
      <c r="D10" s="9"/>
      <c r="E10" s="10"/>
      <c r="F10" s="5"/>
      <c r="G10" s="5"/>
      <c r="H10" s="6"/>
      <c r="I10" s="6"/>
      <c r="J10" s="6"/>
      <c r="K10" s="5"/>
      <c r="L10" s="5"/>
      <c r="M10" s="5"/>
    </row>
    <row r="11" spans="1:13">
      <c r="A11" s="1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1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57">
        <v>41426</v>
      </c>
      <c r="C14" s="58"/>
      <c r="D14" s="58"/>
      <c r="E14" s="59" t="s">
        <v>67</v>
      </c>
      <c r="F14" s="60"/>
      <c r="G14" s="60"/>
      <c r="H14" s="60"/>
      <c r="I14" s="60"/>
      <c r="J14" s="60"/>
      <c r="K14" s="61"/>
      <c r="L14" s="61">
        <v>612</v>
      </c>
      <c r="M14" s="61"/>
    </row>
    <row r="15" spans="1:13" ht="30" customHeight="1">
      <c r="B15" s="63" t="s">
        <v>134</v>
      </c>
      <c r="C15" s="58"/>
      <c r="D15" s="58"/>
      <c r="E15" s="59" t="s">
        <v>135</v>
      </c>
      <c r="F15" s="60"/>
      <c r="G15" s="60"/>
      <c r="H15" s="60"/>
      <c r="I15" s="60"/>
      <c r="J15" s="60"/>
      <c r="K15" s="61"/>
      <c r="L15" s="61"/>
      <c r="M15" s="61">
        <v>119.31</v>
      </c>
    </row>
    <row r="16" spans="1:13" ht="30" customHeight="1">
      <c r="B16" s="45"/>
      <c r="C16" s="34"/>
      <c r="D16" s="34"/>
      <c r="E16" s="34"/>
      <c r="F16" s="34" t="s">
        <v>17</v>
      </c>
      <c r="G16" s="40">
        <f t="shared" ref="G16:L16" si="0">SUM(G14:G14)</f>
        <v>0</v>
      </c>
      <c r="H16" s="40">
        <f t="shared" si="0"/>
        <v>0</v>
      </c>
      <c r="I16" s="40">
        <f t="shared" si="0"/>
        <v>0</v>
      </c>
      <c r="J16" s="40">
        <f t="shared" si="0"/>
        <v>0</v>
      </c>
      <c r="K16" s="42">
        <f t="shared" si="0"/>
        <v>0</v>
      </c>
      <c r="L16" s="42">
        <f t="shared" si="0"/>
        <v>612</v>
      </c>
      <c r="M16" s="42">
        <f>SUM(M14:M15)</f>
        <v>119.31</v>
      </c>
    </row>
    <row r="17" spans="2:13" ht="30" customHeight="1">
      <c r="B17" s="45"/>
      <c r="C17" s="34"/>
      <c r="D17" s="34"/>
      <c r="E17" s="34"/>
      <c r="F17" s="34" t="s">
        <v>18</v>
      </c>
      <c r="G17" s="42">
        <v>0.45</v>
      </c>
      <c r="H17" s="42">
        <v>0.24</v>
      </c>
      <c r="I17" s="42">
        <v>0.2</v>
      </c>
      <c r="J17" s="42">
        <v>0.05</v>
      </c>
      <c r="K17" s="46"/>
      <c r="L17" s="46"/>
      <c r="M17" s="46"/>
    </row>
    <row r="18" spans="2:13" ht="30" customHeight="1">
      <c r="B18" s="45"/>
      <c r="C18" s="34"/>
      <c r="D18" s="34"/>
      <c r="E18" s="34"/>
      <c r="F18" s="34" t="s">
        <v>19</v>
      </c>
      <c r="G18" s="42">
        <f>G16*G17</f>
        <v>0</v>
      </c>
      <c r="H18" s="42">
        <f>H16*H17</f>
        <v>0</v>
      </c>
      <c r="I18" s="42">
        <f>I16*I17</f>
        <v>0</v>
      </c>
      <c r="J18" s="42">
        <f>J16*J17</f>
        <v>0</v>
      </c>
      <c r="K18" s="46"/>
      <c r="L18" s="46"/>
      <c r="M18" s="46"/>
    </row>
    <row r="21" spans="2:13" ht="15.75">
      <c r="B21" s="17" t="s">
        <v>20</v>
      </c>
      <c r="C21" s="17"/>
      <c r="D21" s="12"/>
      <c r="E21" s="6"/>
      <c r="F21" s="6"/>
      <c r="G21" s="6"/>
      <c r="H21" s="6"/>
      <c r="I21" s="6"/>
      <c r="J21" s="6"/>
      <c r="K21" s="6"/>
    </row>
    <row r="22" spans="2:13" ht="15" customHeight="1"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2:13" ht="47.1" customHeight="1">
      <c r="B23" s="183" t="s">
        <v>4</v>
      </c>
      <c r="C23" s="184"/>
      <c r="D23" s="185"/>
      <c r="E23" s="38" t="s">
        <v>5</v>
      </c>
      <c r="F23" s="38" t="s">
        <v>6</v>
      </c>
      <c r="G23" s="38" t="s">
        <v>7</v>
      </c>
      <c r="H23" s="38" t="s">
        <v>8</v>
      </c>
      <c r="I23" s="38" t="s">
        <v>9</v>
      </c>
      <c r="J23" s="38" t="s">
        <v>10</v>
      </c>
      <c r="K23" s="38" t="s">
        <v>11</v>
      </c>
      <c r="L23" s="38" t="s">
        <v>12</v>
      </c>
      <c r="M23" s="38" t="s">
        <v>13</v>
      </c>
    </row>
    <row r="24" spans="2:13" ht="30" customHeight="1">
      <c r="B24" s="32" t="s">
        <v>14</v>
      </c>
      <c r="C24" s="33" t="s">
        <v>15</v>
      </c>
      <c r="D24" s="33" t="s">
        <v>16</v>
      </c>
      <c r="E24" s="34"/>
      <c r="F24" s="34"/>
      <c r="G24" s="34"/>
      <c r="H24" s="34"/>
      <c r="I24" s="34"/>
      <c r="J24" s="34"/>
      <c r="K24" s="34"/>
      <c r="L24" s="34"/>
      <c r="M24" s="34"/>
    </row>
    <row r="25" spans="2:13" ht="30" customHeight="1">
      <c r="B25" s="47"/>
      <c r="C25" s="50"/>
      <c r="D25" s="50"/>
      <c r="E25" s="51"/>
      <c r="F25" s="50"/>
      <c r="G25" s="50"/>
      <c r="H25" s="50"/>
      <c r="I25" s="50"/>
      <c r="J25" s="50"/>
      <c r="K25" s="50"/>
      <c r="L25" s="62"/>
      <c r="M25" s="50"/>
    </row>
    <row r="26" spans="2:13" ht="30" customHeight="1">
      <c r="B26" s="45"/>
      <c r="C26" s="34"/>
      <c r="D26" s="34"/>
      <c r="E26" s="34"/>
      <c r="F26" s="34" t="s">
        <v>17</v>
      </c>
      <c r="G26" s="40">
        <f>SUM(G25:G25)</f>
        <v>0</v>
      </c>
      <c r="H26" s="40">
        <f>SUM(H25:H25)</f>
        <v>0</v>
      </c>
      <c r="I26" s="40">
        <f>SUM(I25:I25)</f>
        <v>0</v>
      </c>
      <c r="J26" s="40">
        <f>SUM(J25:J25)</f>
        <v>0</v>
      </c>
      <c r="K26" s="42">
        <v>0</v>
      </c>
      <c r="L26" s="42">
        <f>SUM(L25:L25)</f>
        <v>0</v>
      </c>
      <c r="M26" s="42">
        <f>SUM(M25:M25)</f>
        <v>0</v>
      </c>
    </row>
    <row r="27" spans="2:13" ht="30" customHeight="1">
      <c r="B27" s="45"/>
      <c r="C27" s="34"/>
      <c r="D27" s="34"/>
      <c r="E27" s="34"/>
      <c r="F27" s="34" t="s">
        <v>18</v>
      </c>
      <c r="G27" s="42">
        <v>0.45</v>
      </c>
      <c r="H27" s="42">
        <v>0.24</v>
      </c>
      <c r="I27" s="42">
        <v>0.2</v>
      </c>
      <c r="J27" s="42">
        <v>0.05</v>
      </c>
      <c r="K27" s="46"/>
      <c r="L27" s="46"/>
      <c r="M27" s="46"/>
    </row>
    <row r="28" spans="2:13" ht="30" customHeight="1">
      <c r="B28" s="45"/>
      <c r="C28" s="34"/>
      <c r="D28" s="34"/>
      <c r="E28" s="34"/>
      <c r="F28" s="34" t="s">
        <v>19</v>
      </c>
      <c r="G28" s="42">
        <f>G26*G27</f>
        <v>0</v>
      </c>
      <c r="H28" s="42">
        <f>H26*H27</f>
        <v>0</v>
      </c>
      <c r="I28" s="42">
        <f>I26*I27</f>
        <v>0</v>
      </c>
      <c r="J28" s="42">
        <f>J26*J27</f>
        <v>0</v>
      </c>
      <c r="K28" s="46"/>
      <c r="L28" s="46"/>
      <c r="M28" s="46"/>
    </row>
  </sheetData>
  <mergeCells count="4">
    <mergeCell ref="B6:D6"/>
    <mergeCell ref="B12:D12"/>
    <mergeCell ref="B5:D5"/>
    <mergeCell ref="B23:D23"/>
  </mergeCells>
  <dataValidations count="1">
    <dataValidation allowBlank="1" showInputMessage="1" showErrorMessage="1" sqref="K14:K15"/>
  </dataValidations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showGridLines="0" zoomScale="75" zoomScaleNormal="75" workbookViewId="0">
      <selection activeCell="D31" sqref="D31"/>
    </sheetView>
  </sheetViews>
  <sheetFormatPr defaultRowHeight="15"/>
  <cols>
    <col min="2" max="2" width="16.140625" customWidth="1"/>
    <col min="3" max="3" width="15.140625" customWidth="1"/>
    <col min="4" max="4" width="10.1406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42578125" customWidth="1"/>
    <col min="11" max="11" width="14.85546875" bestFit="1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A6" s="18"/>
      <c r="B6" s="182"/>
      <c r="C6" s="182"/>
      <c r="D6" s="182"/>
      <c r="E6" s="18"/>
      <c r="F6" s="18"/>
      <c r="G6" s="18"/>
      <c r="H6" s="18"/>
      <c r="I6" s="18"/>
      <c r="J6" s="18"/>
      <c r="K6" s="18"/>
      <c r="L6" s="18"/>
      <c r="M6" s="18"/>
    </row>
    <row r="7" spans="1:13" ht="26.25" customHeight="1">
      <c r="A7" s="18"/>
      <c r="B7" s="24" t="s">
        <v>0</v>
      </c>
      <c r="C7" s="24"/>
      <c r="D7" s="21" t="s">
        <v>48</v>
      </c>
      <c r="E7" s="21"/>
      <c r="F7" s="24"/>
      <c r="G7" s="24"/>
      <c r="H7" s="18"/>
      <c r="I7" s="18"/>
      <c r="J7" s="18"/>
      <c r="K7" s="24"/>
      <c r="L7" s="24"/>
      <c r="M7" s="24"/>
    </row>
    <row r="8" spans="1:13" ht="26.25" customHeight="1">
      <c r="A8" s="18"/>
      <c r="B8" s="24" t="s">
        <v>1</v>
      </c>
      <c r="C8" s="24"/>
      <c r="D8" s="26" t="s">
        <v>2</v>
      </c>
      <c r="E8" s="26"/>
      <c r="F8" s="24"/>
      <c r="G8" s="24"/>
      <c r="H8" s="18"/>
      <c r="I8" s="18"/>
      <c r="J8" s="18"/>
      <c r="K8" s="24"/>
      <c r="L8" s="24"/>
      <c r="M8" s="24"/>
    </row>
    <row r="9" spans="1:13">
      <c r="A9" s="18"/>
      <c r="B9" s="24"/>
      <c r="C9" s="24"/>
      <c r="D9" s="22"/>
      <c r="E9" s="22"/>
      <c r="F9" s="24"/>
      <c r="G9" s="24"/>
      <c r="H9" s="18"/>
      <c r="I9" s="18"/>
      <c r="J9" s="18"/>
      <c r="K9" s="24"/>
      <c r="L9" s="24"/>
      <c r="M9" s="24"/>
    </row>
    <row r="10" spans="1:13">
      <c r="A10" s="18"/>
      <c r="B10" s="70" t="s">
        <v>3</v>
      </c>
      <c r="C10" s="18"/>
      <c r="D10" s="22"/>
      <c r="E10" s="22"/>
      <c r="F10" s="24"/>
      <c r="G10" s="24"/>
      <c r="H10" s="18"/>
      <c r="I10" s="18"/>
      <c r="J10" s="18"/>
      <c r="K10" s="24"/>
      <c r="L10" s="24"/>
      <c r="M10" s="24"/>
    </row>
    <row r="11" spans="1:1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47.25" customHeight="1">
      <c r="A12" s="18"/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A13" s="18"/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A14" s="18"/>
      <c r="B14" s="71" t="s">
        <v>134</v>
      </c>
      <c r="C14" s="72"/>
      <c r="D14" s="72"/>
      <c r="E14" s="72" t="s">
        <v>159</v>
      </c>
      <c r="F14" s="73"/>
      <c r="G14" s="72"/>
      <c r="H14" s="72"/>
      <c r="I14" s="72"/>
      <c r="J14" s="72"/>
      <c r="K14" s="72"/>
      <c r="L14" s="72"/>
      <c r="M14" s="74">
        <v>118</v>
      </c>
    </row>
    <row r="15" spans="1:13" ht="30" customHeight="1">
      <c r="A15" s="18"/>
      <c r="B15" s="45"/>
      <c r="C15" s="34"/>
      <c r="D15" s="34"/>
      <c r="E15" s="34"/>
      <c r="F15" s="34" t="s">
        <v>17</v>
      </c>
      <c r="G15" s="40">
        <f>SUM(G24:G24)</f>
        <v>0</v>
      </c>
      <c r="H15" s="40">
        <f>SUM(H24:H24)</f>
        <v>0</v>
      </c>
      <c r="I15" s="40">
        <f>SUM(I24:I24)</f>
        <v>0</v>
      </c>
      <c r="J15" s="40">
        <v>0</v>
      </c>
      <c r="K15" s="42">
        <f>SUM(K24:K24)</f>
        <v>0</v>
      </c>
      <c r="L15" s="42">
        <v>0</v>
      </c>
      <c r="M15" s="42">
        <f>SUM(M14)</f>
        <v>118</v>
      </c>
    </row>
    <row r="16" spans="1:13" ht="30" customHeight="1">
      <c r="A16" s="18"/>
      <c r="B16" s="45"/>
      <c r="C16" s="34"/>
      <c r="D16" s="34"/>
      <c r="E16" s="34"/>
      <c r="F16" s="34" t="s">
        <v>18</v>
      </c>
      <c r="G16" s="42">
        <v>0.45</v>
      </c>
      <c r="H16" s="42">
        <v>0.24</v>
      </c>
      <c r="I16" s="42">
        <v>0.2</v>
      </c>
      <c r="J16" s="42">
        <v>0.05</v>
      </c>
      <c r="K16" s="46"/>
      <c r="L16" s="46"/>
      <c r="M16" s="46"/>
    </row>
    <row r="17" spans="1:13" ht="30" customHeight="1">
      <c r="A17" s="18"/>
      <c r="B17" s="45"/>
      <c r="C17" s="34"/>
      <c r="D17" s="34"/>
      <c r="E17" s="34"/>
      <c r="F17" s="34" t="s">
        <v>19</v>
      </c>
      <c r="G17" s="42">
        <f>G15*G16</f>
        <v>0</v>
      </c>
      <c r="H17" s="42">
        <f>H15*H16</f>
        <v>0</v>
      </c>
      <c r="I17" s="42">
        <f>I15*I16</f>
        <v>0</v>
      </c>
      <c r="J17" s="42">
        <f>J15*J16</f>
        <v>0</v>
      </c>
      <c r="K17" s="46"/>
      <c r="L17" s="46"/>
      <c r="M17" s="46"/>
    </row>
    <row r="18" spans="1:1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1:13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3">
      <c r="A20" s="18"/>
      <c r="B20" s="31" t="s">
        <v>20</v>
      </c>
      <c r="C20" s="31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3" ht="47.25" customHeight="1">
      <c r="A22" s="18"/>
      <c r="B22" s="183" t="s">
        <v>4</v>
      </c>
      <c r="C22" s="184"/>
      <c r="D22" s="185"/>
      <c r="E22" s="38" t="s">
        <v>5</v>
      </c>
      <c r="F22" s="38" t="s">
        <v>6</v>
      </c>
      <c r="G22" s="38" t="s">
        <v>7</v>
      </c>
      <c r="H22" s="38" t="s">
        <v>8</v>
      </c>
      <c r="I22" s="38" t="s">
        <v>9</v>
      </c>
      <c r="J22" s="38" t="s">
        <v>10</v>
      </c>
      <c r="K22" s="38" t="s">
        <v>11</v>
      </c>
      <c r="L22" s="38" t="s">
        <v>12</v>
      </c>
      <c r="M22" s="38" t="s">
        <v>13</v>
      </c>
    </row>
    <row r="23" spans="1:13" ht="30" customHeight="1">
      <c r="A23" s="18"/>
      <c r="B23" s="32" t="s">
        <v>14</v>
      </c>
      <c r="C23" s="33" t="s">
        <v>15</v>
      </c>
      <c r="D23" s="33" t="s">
        <v>16</v>
      </c>
      <c r="E23" s="34"/>
      <c r="F23" s="34"/>
      <c r="G23" s="34"/>
      <c r="H23" s="34"/>
      <c r="I23" s="34"/>
      <c r="J23" s="34"/>
      <c r="K23" s="34"/>
      <c r="L23" s="34"/>
      <c r="M23" s="34"/>
    </row>
    <row r="24" spans="1:13" ht="29.25">
      <c r="A24" s="18"/>
      <c r="B24" s="57">
        <v>41542</v>
      </c>
      <c r="C24" s="58"/>
      <c r="D24" s="58"/>
      <c r="E24" s="59" t="s">
        <v>160</v>
      </c>
      <c r="F24" s="60" t="s">
        <v>151</v>
      </c>
      <c r="G24" s="60"/>
      <c r="H24" s="60"/>
      <c r="I24" s="60"/>
      <c r="J24" s="60"/>
      <c r="K24" s="61"/>
      <c r="L24" s="61">
        <v>6.4</v>
      </c>
      <c r="M24" s="61"/>
    </row>
    <row r="25" spans="1:13" ht="30" customHeight="1">
      <c r="A25" s="18"/>
      <c r="B25" s="45"/>
      <c r="C25" s="34"/>
      <c r="D25" s="34"/>
      <c r="E25" s="34"/>
      <c r="F25" s="34" t="s">
        <v>17</v>
      </c>
      <c r="G25" s="40"/>
      <c r="H25" s="40"/>
      <c r="I25" s="40"/>
      <c r="J25" s="40"/>
      <c r="K25" s="42">
        <v>0</v>
      </c>
      <c r="L25" s="42">
        <f>SUM(L24)</f>
        <v>6.4</v>
      </c>
      <c r="M25" s="42">
        <v>0</v>
      </c>
    </row>
    <row r="26" spans="1:13" ht="30" customHeight="1">
      <c r="A26" s="18"/>
      <c r="B26" s="45"/>
      <c r="C26" s="34"/>
      <c r="D26" s="34"/>
      <c r="E26" s="34"/>
      <c r="F26" s="34" t="s">
        <v>18</v>
      </c>
      <c r="G26" s="42">
        <v>0.45</v>
      </c>
      <c r="H26" s="42">
        <v>0.24</v>
      </c>
      <c r="I26" s="42">
        <v>0.2</v>
      </c>
      <c r="J26" s="42">
        <v>0.05</v>
      </c>
      <c r="K26" s="46"/>
      <c r="L26" s="46"/>
      <c r="M26" s="46"/>
    </row>
    <row r="27" spans="1:13" ht="30" customHeight="1">
      <c r="A27" s="18"/>
      <c r="B27" s="45"/>
      <c r="C27" s="34"/>
      <c r="D27" s="34"/>
      <c r="E27" s="34"/>
      <c r="F27" s="34" t="s">
        <v>19</v>
      </c>
      <c r="G27" s="42">
        <f>G25*G26</f>
        <v>0</v>
      </c>
      <c r="H27" s="42">
        <f>H25*H26</f>
        <v>0</v>
      </c>
      <c r="I27" s="42">
        <f>I25*I26</f>
        <v>0</v>
      </c>
      <c r="J27" s="42">
        <f>J25*J26</f>
        <v>0</v>
      </c>
      <c r="K27" s="46"/>
      <c r="L27" s="46"/>
      <c r="M27" s="46"/>
    </row>
  </sheetData>
  <mergeCells count="4">
    <mergeCell ref="B6:D6"/>
    <mergeCell ref="B12:D12"/>
    <mergeCell ref="B22:D22"/>
    <mergeCell ref="B5:D5"/>
  </mergeCells>
  <dataValidations count="1">
    <dataValidation allowBlank="1" showInputMessage="1" showErrorMessage="1" sqref="K24"/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zoomScale="75" zoomScaleNormal="75" zoomScaleSheetLayoutView="80" workbookViewId="0">
      <selection activeCell="E33" sqref="E33"/>
    </sheetView>
  </sheetViews>
  <sheetFormatPr defaultRowHeight="15"/>
  <cols>
    <col min="2" max="2" width="17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6.5">
      <c r="B6" s="1"/>
    </row>
    <row r="7" spans="1:13" ht="26.25" customHeight="1">
      <c r="A7" s="18"/>
      <c r="B7" s="19" t="s">
        <v>0</v>
      </c>
      <c r="C7" s="19"/>
      <c r="D7" s="20" t="s">
        <v>21</v>
      </c>
      <c r="E7" s="21"/>
      <c r="F7" s="22"/>
      <c r="G7" s="22"/>
      <c r="H7" s="23"/>
      <c r="I7" s="18"/>
      <c r="J7" s="18"/>
      <c r="K7" s="24"/>
      <c r="L7" s="24"/>
      <c r="M7" s="24"/>
    </row>
    <row r="8" spans="1:13" ht="26.25" customHeight="1">
      <c r="A8" s="18"/>
      <c r="B8" s="19" t="s">
        <v>1</v>
      </c>
      <c r="C8" s="19"/>
      <c r="D8" s="25" t="s">
        <v>22</v>
      </c>
      <c r="E8" s="26"/>
      <c r="F8" s="22"/>
      <c r="G8" s="22"/>
      <c r="H8" s="23"/>
      <c r="I8" s="18"/>
      <c r="J8" s="18"/>
      <c r="K8" s="24"/>
      <c r="L8" s="24"/>
      <c r="M8" s="24"/>
    </row>
    <row r="9" spans="1:13" ht="15.75">
      <c r="A9" s="18"/>
      <c r="B9" s="19"/>
      <c r="C9" s="19"/>
      <c r="D9" s="27"/>
      <c r="E9" s="22"/>
      <c r="F9" s="22"/>
      <c r="G9" s="22"/>
      <c r="H9" s="23"/>
      <c r="I9" s="18"/>
      <c r="J9" s="18"/>
      <c r="K9" s="24"/>
      <c r="L9" s="24"/>
      <c r="M9" s="24"/>
    </row>
    <row r="10" spans="1:13" ht="15.75">
      <c r="A10" s="18"/>
      <c r="B10" s="11" t="s">
        <v>3</v>
      </c>
      <c r="C10" s="12"/>
      <c r="D10" s="6"/>
      <c r="E10" s="6"/>
      <c r="F10" s="10"/>
      <c r="G10" s="10"/>
      <c r="H10" s="48"/>
      <c r="I10" s="6"/>
      <c r="J10" s="6"/>
      <c r="K10" s="5"/>
      <c r="L10" s="5"/>
      <c r="M10" s="5"/>
    </row>
    <row r="11" spans="1:13">
      <c r="A11" s="1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1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49">
        <v>41411</v>
      </c>
      <c r="C14" s="50"/>
      <c r="D14" s="50"/>
      <c r="E14" s="51" t="s">
        <v>67</v>
      </c>
      <c r="F14" s="51"/>
      <c r="G14" s="50"/>
      <c r="H14" s="50"/>
      <c r="I14" s="50"/>
      <c r="J14" s="50"/>
      <c r="K14" s="52"/>
      <c r="L14" s="53">
        <v>612</v>
      </c>
      <c r="M14" s="54"/>
    </row>
    <row r="15" spans="1:13" ht="30" customHeight="1">
      <c r="B15" s="55" t="s">
        <v>134</v>
      </c>
      <c r="C15" s="50"/>
      <c r="D15" s="50"/>
      <c r="E15" s="51" t="s">
        <v>135</v>
      </c>
      <c r="F15" s="51"/>
      <c r="G15" s="50"/>
      <c r="H15" s="50"/>
      <c r="I15" s="50"/>
      <c r="J15" s="50"/>
      <c r="K15" s="52"/>
      <c r="L15" s="53"/>
      <c r="M15" s="56">
        <v>119.31</v>
      </c>
    </row>
    <row r="16" spans="1:13" ht="30" customHeight="1">
      <c r="B16" s="45"/>
      <c r="C16" s="34"/>
      <c r="D16" s="34"/>
      <c r="E16" s="34"/>
      <c r="F16" s="34" t="s">
        <v>17</v>
      </c>
      <c r="G16" s="40">
        <v>0</v>
      </c>
      <c r="H16" s="40">
        <v>0</v>
      </c>
      <c r="I16" s="40">
        <v>0</v>
      </c>
      <c r="J16" s="40">
        <v>0</v>
      </c>
      <c r="K16" s="42">
        <v>0</v>
      </c>
      <c r="L16" s="42">
        <f>SUM(L14)</f>
        <v>612</v>
      </c>
      <c r="M16" s="42">
        <f>SUM(M14:M15)</f>
        <v>119.31</v>
      </c>
    </row>
    <row r="17" spans="2:13" ht="30" customHeight="1">
      <c r="B17" s="45"/>
      <c r="C17" s="34"/>
      <c r="D17" s="34"/>
      <c r="E17" s="34"/>
      <c r="F17" s="34" t="s">
        <v>18</v>
      </c>
      <c r="G17" s="42">
        <v>0.45</v>
      </c>
      <c r="H17" s="42">
        <v>0.24</v>
      </c>
      <c r="I17" s="42">
        <v>0.2</v>
      </c>
      <c r="J17" s="42">
        <v>0.05</v>
      </c>
      <c r="K17" s="46"/>
      <c r="L17" s="46"/>
      <c r="M17" s="46"/>
    </row>
    <row r="18" spans="2:13" ht="30" customHeight="1">
      <c r="B18" s="45"/>
      <c r="C18" s="34"/>
      <c r="D18" s="34"/>
      <c r="E18" s="34"/>
      <c r="F18" s="34" t="s">
        <v>19</v>
      </c>
      <c r="G18" s="42">
        <f>G16*G17</f>
        <v>0</v>
      </c>
      <c r="H18" s="42">
        <f>H16*H17</f>
        <v>0</v>
      </c>
      <c r="I18" s="42">
        <f>I16*I17</f>
        <v>0</v>
      </c>
      <c r="J18" s="42">
        <f>J16*J17</f>
        <v>0</v>
      </c>
      <c r="K18" s="46"/>
      <c r="L18" s="46"/>
      <c r="M18" s="46"/>
    </row>
    <row r="21" spans="2:13" ht="15.75">
      <c r="B21" s="17" t="s">
        <v>20</v>
      </c>
      <c r="C21" s="17"/>
      <c r="D21" s="12"/>
      <c r="E21" s="6"/>
      <c r="F21" s="6"/>
      <c r="G21" s="6"/>
      <c r="H21" s="6"/>
      <c r="I21" s="6"/>
      <c r="J21" s="6"/>
      <c r="K21" s="6"/>
    </row>
    <row r="22" spans="2:13"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2:13" ht="47.1" customHeight="1">
      <c r="B23" s="183" t="s">
        <v>4</v>
      </c>
      <c r="C23" s="184"/>
      <c r="D23" s="185"/>
      <c r="E23" s="38" t="s">
        <v>5</v>
      </c>
      <c r="F23" s="38" t="s">
        <v>6</v>
      </c>
      <c r="G23" s="38" t="s">
        <v>7</v>
      </c>
      <c r="H23" s="38" t="s">
        <v>8</v>
      </c>
      <c r="I23" s="38" t="s">
        <v>9</v>
      </c>
      <c r="J23" s="38" t="s">
        <v>10</v>
      </c>
      <c r="K23" s="38" t="s">
        <v>11</v>
      </c>
      <c r="L23" s="38" t="s">
        <v>12</v>
      </c>
      <c r="M23" s="38" t="s">
        <v>13</v>
      </c>
    </row>
    <row r="24" spans="2:13" ht="30" customHeight="1">
      <c r="B24" s="32" t="s">
        <v>14</v>
      </c>
      <c r="C24" s="33" t="s">
        <v>15</v>
      </c>
      <c r="D24" s="33" t="s">
        <v>16</v>
      </c>
      <c r="E24" s="34"/>
      <c r="F24" s="34"/>
      <c r="G24" s="34"/>
      <c r="H24" s="34"/>
      <c r="I24" s="34"/>
      <c r="J24" s="34"/>
      <c r="K24" s="34"/>
      <c r="L24" s="34"/>
      <c r="M24" s="34"/>
    </row>
    <row r="25" spans="2:13" ht="43.5">
      <c r="B25" s="55" t="s">
        <v>136</v>
      </c>
      <c r="C25" s="50"/>
      <c r="D25" s="50"/>
      <c r="E25" s="51" t="s">
        <v>137</v>
      </c>
      <c r="F25" s="51" t="s">
        <v>138</v>
      </c>
      <c r="G25" s="50"/>
      <c r="H25" s="50"/>
      <c r="I25" s="50"/>
      <c r="J25" s="50"/>
      <c r="K25" s="52">
        <v>69</v>
      </c>
      <c r="L25" s="53" t="s">
        <v>139</v>
      </c>
      <c r="M25" s="54" t="s">
        <v>140</v>
      </c>
    </row>
    <row r="26" spans="2:13" ht="30" customHeight="1">
      <c r="B26" s="45"/>
      <c r="C26" s="34"/>
      <c r="D26" s="34"/>
      <c r="E26" s="34"/>
      <c r="F26" s="34" t="s">
        <v>17</v>
      </c>
      <c r="G26" s="40">
        <f>SUM(G25:G25)</f>
        <v>0</v>
      </c>
      <c r="H26" s="40">
        <f>SUM(H25:H25)</f>
        <v>0</v>
      </c>
      <c r="I26" s="40">
        <f>SUM(I25:I25)</f>
        <v>0</v>
      </c>
      <c r="J26" s="40">
        <f>SUM(J25:J25)</f>
        <v>0</v>
      </c>
      <c r="K26" s="42">
        <v>69</v>
      </c>
      <c r="L26" s="42">
        <v>96.4</v>
      </c>
      <c r="M26" s="42">
        <v>249</v>
      </c>
    </row>
    <row r="27" spans="2:13" ht="30" customHeight="1">
      <c r="B27" s="45"/>
      <c r="C27" s="34"/>
      <c r="D27" s="34"/>
      <c r="E27" s="34"/>
      <c r="F27" s="34" t="s">
        <v>18</v>
      </c>
      <c r="G27" s="42">
        <v>0.45</v>
      </c>
      <c r="H27" s="42">
        <v>0.24</v>
      </c>
      <c r="I27" s="42">
        <v>0.2</v>
      </c>
      <c r="J27" s="42">
        <v>0.05</v>
      </c>
      <c r="K27" s="46"/>
      <c r="L27" s="46"/>
      <c r="M27" s="46"/>
    </row>
    <row r="28" spans="2:13" ht="30" customHeight="1">
      <c r="B28" s="45"/>
      <c r="C28" s="34"/>
      <c r="D28" s="34"/>
      <c r="E28" s="34"/>
      <c r="F28" s="34" t="s">
        <v>19</v>
      </c>
      <c r="G28" s="42">
        <f>G26*G27</f>
        <v>0</v>
      </c>
      <c r="H28" s="42">
        <f>H26*H27</f>
        <v>0</v>
      </c>
      <c r="I28" s="42">
        <f>I26*I27</f>
        <v>0</v>
      </c>
      <c r="J28" s="42">
        <f>J26*J27</f>
        <v>0</v>
      </c>
      <c r="K28" s="46"/>
      <c r="L28" s="46"/>
      <c r="M28" s="46"/>
    </row>
  </sheetData>
  <mergeCells count="3">
    <mergeCell ref="B12:D12"/>
    <mergeCell ref="B5:D5"/>
    <mergeCell ref="B23:D2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29"/>
  <sheetViews>
    <sheetView showGridLines="0" topLeftCell="A2" zoomScale="76" zoomScaleNormal="76" workbookViewId="0">
      <selection activeCell="N13" sqref="N13"/>
    </sheetView>
  </sheetViews>
  <sheetFormatPr defaultRowHeight="15"/>
  <cols>
    <col min="2" max="2" width="17.140625" customWidth="1"/>
    <col min="3" max="3" width="15.28515625" customWidth="1"/>
    <col min="5" max="5" width="14.85546875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28515625" customWidth="1"/>
    <col min="11" max="11" width="14.8554687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2" t="s">
        <v>0</v>
      </c>
      <c r="C7" s="2"/>
      <c r="D7" s="3" t="s">
        <v>49</v>
      </c>
      <c r="E7" s="4"/>
      <c r="F7" s="5"/>
      <c r="G7" s="5"/>
      <c r="H7" s="6"/>
      <c r="I7" s="6"/>
      <c r="J7" s="6"/>
      <c r="K7" s="5"/>
      <c r="L7" s="5"/>
      <c r="M7" s="5"/>
    </row>
    <row r="8" spans="1:13" ht="26.25" customHeight="1">
      <c r="A8" s="18"/>
      <c r="B8" s="2" t="s">
        <v>1</v>
      </c>
      <c r="C8" s="2"/>
      <c r="D8" s="7" t="s">
        <v>460</v>
      </c>
      <c r="E8" s="8"/>
      <c r="F8" s="8"/>
      <c r="G8" s="8"/>
      <c r="H8" s="6"/>
      <c r="I8" s="6"/>
      <c r="J8" s="6"/>
      <c r="K8" s="5"/>
      <c r="L8" s="5"/>
      <c r="M8" s="5"/>
    </row>
    <row r="9" spans="1:13" ht="15.75">
      <c r="A9" s="18"/>
      <c r="B9" s="2"/>
      <c r="C9" s="2"/>
      <c r="D9" s="6"/>
      <c r="E9" s="6"/>
      <c r="F9" s="6"/>
      <c r="G9" s="6"/>
      <c r="H9" s="6"/>
      <c r="I9" s="6"/>
      <c r="J9" s="6"/>
      <c r="K9" s="5"/>
      <c r="L9" s="5"/>
      <c r="M9" s="5"/>
    </row>
    <row r="10" spans="1:13" ht="15.75">
      <c r="A10" s="18"/>
      <c r="B10" s="11" t="s">
        <v>3</v>
      </c>
      <c r="C10" s="12"/>
      <c r="D10" s="6"/>
      <c r="E10" s="6"/>
      <c r="F10" s="6"/>
      <c r="G10" s="6"/>
      <c r="H10" s="6"/>
      <c r="I10" s="6"/>
      <c r="J10" s="6"/>
      <c r="K10" s="5"/>
      <c r="L10" s="5"/>
      <c r="M10" s="5"/>
    </row>
    <row r="11" spans="1:13">
      <c r="A11" s="1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1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43.5">
      <c r="B14" s="55" t="s">
        <v>161</v>
      </c>
      <c r="C14" s="50"/>
      <c r="D14" s="50"/>
      <c r="E14" s="51" t="s">
        <v>162</v>
      </c>
      <c r="F14" s="50" t="s">
        <v>163</v>
      </c>
      <c r="G14" s="50"/>
      <c r="H14" s="50"/>
      <c r="I14" s="50"/>
      <c r="J14" s="50"/>
      <c r="K14" s="50"/>
      <c r="L14" s="62">
        <v>60</v>
      </c>
      <c r="M14" s="50"/>
    </row>
    <row r="15" spans="1:13" ht="29.25">
      <c r="B15" s="55" t="s">
        <v>141</v>
      </c>
      <c r="C15" s="50"/>
      <c r="D15" s="50"/>
      <c r="E15" s="59" t="s">
        <v>129</v>
      </c>
      <c r="F15" s="60"/>
      <c r="G15" s="50"/>
      <c r="H15" s="50"/>
      <c r="I15" s="50"/>
      <c r="J15" s="50"/>
      <c r="K15" s="50"/>
      <c r="L15" s="62">
        <v>24.69</v>
      </c>
      <c r="M15" s="50"/>
    </row>
    <row r="16" spans="1:13" ht="30" customHeight="1">
      <c r="B16" s="55" t="s">
        <v>134</v>
      </c>
      <c r="C16" s="50"/>
      <c r="D16" s="50"/>
      <c r="E16" s="59" t="s">
        <v>135</v>
      </c>
      <c r="F16" s="60"/>
      <c r="G16" s="50"/>
      <c r="H16" s="50"/>
      <c r="I16" s="50"/>
      <c r="J16" s="75"/>
      <c r="K16" s="50"/>
      <c r="L16" s="62"/>
      <c r="M16" s="52">
        <v>119.31</v>
      </c>
    </row>
    <row r="17" spans="2:13" ht="30" customHeight="1">
      <c r="B17" s="45"/>
      <c r="C17" s="34"/>
      <c r="D17" s="34"/>
      <c r="E17" s="34"/>
      <c r="F17" s="34" t="s">
        <v>17</v>
      </c>
      <c r="G17" s="40">
        <f>SUM(G14:G14)</f>
        <v>0</v>
      </c>
      <c r="H17" s="40">
        <f>SUM(H14:H14)</f>
        <v>0</v>
      </c>
      <c r="I17" s="40">
        <f>SUM(I14:I14)</f>
        <v>0</v>
      </c>
      <c r="J17" s="40">
        <f>SUM(J14:J14)</f>
        <v>0</v>
      </c>
      <c r="K17" s="42">
        <f>SUM(K14:K14)</f>
        <v>0</v>
      </c>
      <c r="L17" s="42">
        <f>SUM(L14:L15)</f>
        <v>84.69</v>
      </c>
      <c r="M17" s="42">
        <f>SUM(M14:M16)</f>
        <v>119.31</v>
      </c>
    </row>
    <row r="18" spans="2:13" ht="30" customHeight="1">
      <c r="B18" s="45"/>
      <c r="C18" s="34"/>
      <c r="D18" s="34"/>
      <c r="E18" s="34"/>
      <c r="F18" s="34" t="s">
        <v>18</v>
      </c>
      <c r="G18" s="42">
        <v>0.45</v>
      </c>
      <c r="H18" s="42">
        <v>0.24</v>
      </c>
      <c r="I18" s="42">
        <v>0.2</v>
      </c>
      <c r="J18" s="42">
        <v>0.05</v>
      </c>
      <c r="K18" s="46"/>
      <c r="L18" s="64"/>
      <c r="M18" s="46"/>
    </row>
    <row r="19" spans="2:13" ht="30" customHeight="1">
      <c r="B19" s="45"/>
      <c r="C19" s="34"/>
      <c r="D19" s="34"/>
      <c r="E19" s="34"/>
      <c r="F19" s="34" t="s">
        <v>19</v>
      </c>
      <c r="G19" s="42">
        <f>G17*G18</f>
        <v>0</v>
      </c>
      <c r="H19" s="42">
        <f>H17*H18</f>
        <v>0</v>
      </c>
      <c r="I19" s="42">
        <f>I17*I18</f>
        <v>0</v>
      </c>
      <c r="J19" s="42">
        <f>J17*J18</f>
        <v>0</v>
      </c>
      <c r="K19" s="46"/>
      <c r="L19" s="46"/>
      <c r="M19" s="46"/>
    </row>
    <row r="21" spans="2:13">
      <c r="B21" s="24"/>
      <c r="C21" s="24"/>
      <c r="D21" s="67"/>
    </row>
    <row r="22" spans="2:13" ht="15" customHeight="1">
      <c r="B22" s="17" t="s">
        <v>20</v>
      </c>
      <c r="C22" s="17"/>
      <c r="D22" s="12"/>
      <c r="E22" s="6"/>
      <c r="F22" s="6"/>
      <c r="G22" s="6"/>
      <c r="H22" s="6"/>
      <c r="I22" s="6"/>
      <c r="J22" s="6"/>
      <c r="K22" s="6"/>
    </row>
    <row r="23" spans="2:13" ht="15" customHeight="1"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2:13" ht="47.1" customHeight="1">
      <c r="B24" s="183" t="s">
        <v>4</v>
      </c>
      <c r="C24" s="184"/>
      <c r="D24" s="185"/>
      <c r="E24" s="38" t="s">
        <v>5</v>
      </c>
      <c r="F24" s="38" t="s">
        <v>6</v>
      </c>
      <c r="G24" s="38" t="s">
        <v>7</v>
      </c>
      <c r="H24" s="38" t="s">
        <v>8</v>
      </c>
      <c r="I24" s="38" t="s">
        <v>9</v>
      </c>
      <c r="J24" s="38" t="s">
        <v>10</v>
      </c>
      <c r="K24" s="38" t="s">
        <v>11</v>
      </c>
      <c r="L24" s="38" t="s">
        <v>12</v>
      </c>
      <c r="M24" s="38" t="s">
        <v>13</v>
      </c>
    </row>
    <row r="25" spans="2:13" ht="30" customHeight="1">
      <c r="B25" s="32" t="s">
        <v>14</v>
      </c>
      <c r="C25" s="33" t="s">
        <v>15</v>
      </c>
      <c r="D25" s="33" t="s">
        <v>16</v>
      </c>
      <c r="E25" s="34"/>
      <c r="F25" s="34"/>
      <c r="G25" s="34"/>
      <c r="H25" s="34"/>
      <c r="I25" s="34"/>
      <c r="J25" s="34"/>
      <c r="K25" s="34"/>
      <c r="L25" s="34"/>
      <c r="M25" s="34"/>
    </row>
    <row r="26" spans="2:13" ht="72">
      <c r="B26" s="55">
        <v>41549</v>
      </c>
      <c r="C26" s="50"/>
      <c r="D26" s="50"/>
      <c r="E26" s="59" t="s">
        <v>158</v>
      </c>
      <c r="F26" s="60" t="s">
        <v>151</v>
      </c>
      <c r="G26" s="50"/>
      <c r="H26" s="50"/>
      <c r="I26" s="50"/>
      <c r="J26" s="50"/>
      <c r="K26" s="50"/>
      <c r="L26" s="62">
        <v>21.2</v>
      </c>
      <c r="M26" s="50"/>
    </row>
    <row r="27" spans="2:13" ht="30" customHeight="1">
      <c r="B27" s="45"/>
      <c r="C27" s="34"/>
      <c r="D27" s="34"/>
      <c r="E27" s="34"/>
      <c r="F27" s="34" t="s">
        <v>17</v>
      </c>
      <c r="G27" s="40">
        <f>SUM(G26:G26)</f>
        <v>0</v>
      </c>
      <c r="H27" s="40">
        <f>SUM(H26:H26)</f>
        <v>0</v>
      </c>
      <c r="I27" s="40">
        <f>SUM(I26:I26)</f>
        <v>0</v>
      </c>
      <c r="J27" s="40">
        <f>SUM(J26:J26)</f>
        <v>0</v>
      </c>
      <c r="K27" s="42">
        <v>0</v>
      </c>
      <c r="L27" s="42">
        <f>SUM(L26:L26)</f>
        <v>21.2</v>
      </c>
      <c r="M27" s="42">
        <f>SUM(M26:M26)</f>
        <v>0</v>
      </c>
    </row>
    <row r="28" spans="2:13" ht="30" customHeight="1">
      <c r="B28" s="45"/>
      <c r="C28" s="34"/>
      <c r="D28" s="34"/>
      <c r="E28" s="34"/>
      <c r="F28" s="34" t="s">
        <v>18</v>
      </c>
      <c r="G28" s="42">
        <v>0.45</v>
      </c>
      <c r="H28" s="42">
        <v>0.24</v>
      </c>
      <c r="I28" s="42">
        <v>0.2</v>
      </c>
      <c r="J28" s="42">
        <v>0.05</v>
      </c>
      <c r="K28" s="46"/>
      <c r="L28" s="46"/>
      <c r="M28" s="46"/>
    </row>
    <row r="29" spans="2:13" ht="30" customHeight="1">
      <c r="B29" s="45"/>
      <c r="C29" s="34"/>
      <c r="D29" s="34"/>
      <c r="E29" s="34"/>
      <c r="F29" s="34" t="s">
        <v>19</v>
      </c>
      <c r="G29" s="42">
        <f>G27*G28</f>
        <v>0</v>
      </c>
      <c r="H29" s="42">
        <f>H27*H28</f>
        <v>0</v>
      </c>
      <c r="I29" s="42">
        <f>I27*I28</f>
        <v>0</v>
      </c>
      <c r="J29" s="42">
        <f>J27*J28</f>
        <v>0</v>
      </c>
      <c r="K29" s="46"/>
      <c r="L29" s="46"/>
      <c r="M29" s="46"/>
    </row>
  </sheetData>
  <mergeCells count="4">
    <mergeCell ref="B6:D6"/>
    <mergeCell ref="B12:D12"/>
    <mergeCell ref="B5:D5"/>
    <mergeCell ref="B24:D2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rowBreaks count="1" manualBreakCount="1">
    <brk id="20" max="16383" man="1"/>
  </rowBreaks>
  <colBreaks count="1" manualBreakCount="1">
    <brk id="15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M72"/>
  <sheetViews>
    <sheetView showGridLines="0" topLeftCell="A46" zoomScale="75" zoomScaleNormal="75" workbookViewId="0">
      <selection activeCell="P30" sqref="P30"/>
    </sheetView>
  </sheetViews>
  <sheetFormatPr defaultRowHeight="15"/>
  <cols>
    <col min="2" max="2" width="15.5703125" customWidth="1"/>
    <col min="3" max="3" width="12.5703125" customWidth="1"/>
    <col min="5" max="5" width="38.5703125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140625" bestFit="1" customWidth="1"/>
    <col min="11" max="11" width="14.85546875" bestFit="1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21.75" customHeight="1">
      <c r="B6" s="182"/>
      <c r="C6" s="182"/>
      <c r="D6" s="182"/>
    </row>
    <row r="7" spans="1:13" ht="26.25" customHeight="1">
      <c r="A7" s="18"/>
      <c r="B7" s="24" t="s">
        <v>0</v>
      </c>
      <c r="C7" s="24"/>
      <c r="D7" s="21" t="s">
        <v>50</v>
      </c>
      <c r="E7" s="21"/>
      <c r="F7" s="24"/>
      <c r="G7" s="24"/>
      <c r="H7" s="18"/>
      <c r="I7" s="18"/>
      <c r="J7" s="18"/>
      <c r="K7" s="24"/>
      <c r="L7" s="24"/>
      <c r="M7" s="24"/>
    </row>
    <row r="8" spans="1:13" ht="26.25" customHeight="1">
      <c r="A8" s="18"/>
      <c r="B8" s="24" t="s">
        <v>1</v>
      </c>
      <c r="C8" s="24"/>
      <c r="D8" s="21" t="s">
        <v>2</v>
      </c>
      <c r="E8" s="21"/>
      <c r="F8" s="22"/>
      <c r="G8" s="24"/>
      <c r="H8" s="18"/>
      <c r="I8" s="18"/>
      <c r="J8" s="18"/>
      <c r="K8" s="24"/>
      <c r="L8" s="24"/>
      <c r="M8" s="24"/>
    </row>
    <row r="9" spans="1:13">
      <c r="A9" s="18"/>
      <c r="B9" s="24"/>
      <c r="C9" s="24"/>
      <c r="D9" s="22"/>
      <c r="E9" s="22"/>
      <c r="F9" s="22"/>
      <c r="G9" s="24"/>
      <c r="H9" s="18"/>
      <c r="I9" s="18"/>
      <c r="J9" s="18"/>
      <c r="K9" s="24"/>
      <c r="L9" s="24"/>
      <c r="M9" s="24"/>
    </row>
    <row r="10" spans="1:13">
      <c r="A10" s="18"/>
      <c r="B10" s="70" t="s">
        <v>3</v>
      </c>
      <c r="C10" s="18"/>
      <c r="D10" s="22"/>
      <c r="E10" s="22"/>
      <c r="F10" s="22"/>
      <c r="G10" s="24"/>
      <c r="H10" s="18"/>
      <c r="I10" s="18"/>
      <c r="J10" s="18"/>
      <c r="K10" s="24"/>
      <c r="L10" s="24"/>
      <c r="M10" s="24"/>
    </row>
    <row r="11" spans="1:1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47.1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76">
        <v>41379</v>
      </c>
      <c r="C14" s="77"/>
      <c r="D14" s="77"/>
      <c r="E14" s="78" t="s">
        <v>164</v>
      </c>
      <c r="F14" s="78" t="s">
        <v>165</v>
      </c>
      <c r="G14" s="79">
        <v>12.8</v>
      </c>
      <c r="H14" s="79"/>
      <c r="I14" s="79"/>
      <c r="J14" s="79"/>
      <c r="K14" s="79"/>
      <c r="L14" s="79"/>
      <c r="M14" s="79"/>
    </row>
    <row r="15" spans="1:13" ht="30" customHeight="1">
      <c r="B15" s="76">
        <v>41414</v>
      </c>
      <c r="C15" s="77"/>
      <c r="D15" s="77"/>
      <c r="E15" s="78" t="s">
        <v>164</v>
      </c>
      <c r="F15" s="78" t="s">
        <v>165</v>
      </c>
      <c r="G15" s="79">
        <v>12.8</v>
      </c>
      <c r="H15" s="79"/>
      <c r="I15" s="79"/>
      <c r="J15" s="79"/>
      <c r="K15" s="79"/>
      <c r="L15" s="79"/>
      <c r="M15" s="79"/>
    </row>
    <row r="16" spans="1:13" ht="30" customHeight="1">
      <c r="B16" s="76">
        <v>406670</v>
      </c>
      <c r="C16" s="77"/>
      <c r="D16" s="77"/>
      <c r="E16" s="78" t="s">
        <v>166</v>
      </c>
      <c r="F16" s="79" t="s">
        <v>167</v>
      </c>
      <c r="G16" s="79">
        <v>7.6</v>
      </c>
      <c r="H16" s="79"/>
      <c r="I16" s="79"/>
      <c r="J16" s="79"/>
      <c r="K16" s="79"/>
      <c r="L16" s="79"/>
      <c r="M16" s="79"/>
    </row>
    <row r="17" spans="2:13" ht="30" customHeight="1">
      <c r="B17" s="76">
        <v>41442</v>
      </c>
      <c r="C17" s="77"/>
      <c r="D17" s="77"/>
      <c r="E17" s="78" t="s">
        <v>164</v>
      </c>
      <c r="F17" s="78" t="s">
        <v>165</v>
      </c>
      <c r="G17" s="79">
        <v>12.8</v>
      </c>
      <c r="H17" s="79"/>
      <c r="I17" s="79"/>
      <c r="J17" s="79"/>
      <c r="K17" s="79"/>
      <c r="L17" s="79"/>
      <c r="M17" s="79"/>
    </row>
    <row r="18" spans="2:13" ht="30" customHeight="1">
      <c r="B18" s="76">
        <v>41465</v>
      </c>
      <c r="C18" s="77"/>
      <c r="D18" s="77"/>
      <c r="E18" s="78" t="s">
        <v>168</v>
      </c>
      <c r="F18" s="79" t="s">
        <v>169</v>
      </c>
      <c r="G18" s="79">
        <v>15.6</v>
      </c>
      <c r="H18" s="79"/>
      <c r="I18" s="79"/>
      <c r="J18" s="79"/>
      <c r="K18" s="79"/>
      <c r="L18" s="79"/>
      <c r="M18" s="79"/>
    </row>
    <row r="19" spans="2:13" ht="30" customHeight="1">
      <c r="B19" s="76">
        <v>41500</v>
      </c>
      <c r="C19" s="77"/>
      <c r="D19" s="77"/>
      <c r="E19" s="78" t="s">
        <v>168</v>
      </c>
      <c r="F19" s="79" t="s">
        <v>169</v>
      </c>
      <c r="G19" s="79">
        <v>15.6</v>
      </c>
      <c r="H19" s="79"/>
      <c r="I19" s="79"/>
      <c r="J19" s="79"/>
      <c r="K19" s="79"/>
      <c r="L19" s="79"/>
      <c r="M19" s="79"/>
    </row>
    <row r="20" spans="2:13" ht="30" customHeight="1">
      <c r="B20" s="76">
        <v>41501</v>
      </c>
      <c r="C20" s="77"/>
      <c r="D20" s="77"/>
      <c r="E20" s="79" t="s">
        <v>170</v>
      </c>
      <c r="F20" s="79" t="s">
        <v>53</v>
      </c>
      <c r="G20" s="79">
        <v>13.8</v>
      </c>
      <c r="H20" s="79"/>
      <c r="I20" s="79"/>
      <c r="J20" s="79"/>
      <c r="K20" s="79"/>
      <c r="L20" s="79"/>
      <c r="M20" s="79"/>
    </row>
    <row r="21" spans="2:13" ht="30" customHeight="1">
      <c r="B21" s="76">
        <v>41512</v>
      </c>
      <c r="C21" s="77"/>
      <c r="D21" s="77"/>
      <c r="E21" s="79" t="s">
        <v>171</v>
      </c>
      <c r="F21" s="79" t="s">
        <v>52</v>
      </c>
      <c r="G21" s="79">
        <v>12.6</v>
      </c>
      <c r="H21" s="79"/>
      <c r="I21" s="79"/>
      <c r="J21" s="79"/>
      <c r="K21" s="79"/>
      <c r="L21" s="79"/>
      <c r="M21" s="79"/>
    </row>
    <row r="22" spans="2:13" ht="30" customHeight="1">
      <c r="B22" s="76">
        <v>41512</v>
      </c>
      <c r="C22" s="77"/>
      <c r="D22" s="77"/>
      <c r="E22" s="79" t="s">
        <v>172</v>
      </c>
      <c r="F22" s="79" t="s">
        <v>169</v>
      </c>
      <c r="G22" s="79">
        <v>15.8</v>
      </c>
      <c r="H22" s="79"/>
      <c r="I22" s="79"/>
      <c r="J22" s="79"/>
      <c r="K22" s="79"/>
      <c r="L22" s="79"/>
      <c r="M22" s="79"/>
    </row>
    <row r="23" spans="2:13" ht="30" customHeight="1">
      <c r="B23" s="76">
        <v>41513</v>
      </c>
      <c r="C23" s="77"/>
      <c r="D23" s="77"/>
      <c r="E23" s="78" t="s">
        <v>173</v>
      </c>
      <c r="F23" s="78" t="s">
        <v>174</v>
      </c>
      <c r="G23" s="79">
        <v>28.8</v>
      </c>
      <c r="H23" s="79"/>
      <c r="I23" s="79"/>
      <c r="J23" s="79"/>
      <c r="K23" s="79"/>
      <c r="L23" s="79"/>
      <c r="M23" s="79"/>
    </row>
    <row r="24" spans="2:13" ht="30" customHeight="1">
      <c r="B24" s="76">
        <v>41514</v>
      </c>
      <c r="C24" s="77"/>
      <c r="D24" s="77"/>
      <c r="E24" s="79" t="s">
        <v>175</v>
      </c>
      <c r="F24" s="79" t="s">
        <v>55</v>
      </c>
      <c r="G24" s="79">
        <v>12.2</v>
      </c>
      <c r="H24" s="79"/>
      <c r="I24" s="79"/>
      <c r="J24" s="79"/>
      <c r="K24" s="79"/>
      <c r="L24" s="79"/>
      <c r="M24" s="79"/>
    </row>
    <row r="25" spans="2:13" ht="30" customHeight="1">
      <c r="B25" s="76">
        <v>41519</v>
      </c>
      <c r="C25" s="77"/>
      <c r="D25" s="77"/>
      <c r="E25" s="78" t="s">
        <v>176</v>
      </c>
      <c r="F25" s="78" t="s">
        <v>177</v>
      </c>
      <c r="G25" s="79">
        <v>12.8</v>
      </c>
      <c r="H25" s="79"/>
      <c r="I25" s="79"/>
      <c r="J25" s="79"/>
      <c r="K25" s="79"/>
      <c r="L25" s="79"/>
      <c r="M25" s="79"/>
    </row>
    <row r="26" spans="2:13" ht="30" customHeight="1">
      <c r="B26" s="76">
        <v>41526</v>
      </c>
      <c r="C26" s="77"/>
      <c r="D26" s="77"/>
      <c r="E26" s="79" t="s">
        <v>178</v>
      </c>
      <c r="F26" s="78" t="s">
        <v>179</v>
      </c>
      <c r="G26" s="79">
        <v>12.2</v>
      </c>
      <c r="H26" s="79"/>
      <c r="I26" s="79"/>
      <c r="J26" s="79"/>
      <c r="K26" s="79"/>
      <c r="L26" s="79"/>
      <c r="M26" s="79"/>
    </row>
    <row r="27" spans="2:13" ht="30" customHeight="1">
      <c r="B27" s="76">
        <v>41527</v>
      </c>
      <c r="C27" s="77"/>
      <c r="D27" s="77"/>
      <c r="E27" s="79" t="s">
        <v>180</v>
      </c>
      <c r="F27" s="79" t="s">
        <v>52</v>
      </c>
      <c r="G27" s="79">
        <v>9.4</v>
      </c>
      <c r="H27" s="79"/>
      <c r="I27" s="79"/>
      <c r="J27" s="79"/>
      <c r="K27" s="79"/>
      <c r="L27" s="79"/>
      <c r="M27" s="79"/>
    </row>
    <row r="28" spans="2:13" ht="30" customHeight="1">
      <c r="B28" s="76">
        <v>41533</v>
      </c>
      <c r="C28" s="77"/>
      <c r="D28" s="77"/>
      <c r="E28" s="78" t="s">
        <v>181</v>
      </c>
      <c r="F28" s="78" t="s">
        <v>182</v>
      </c>
      <c r="G28" s="79">
        <v>12</v>
      </c>
      <c r="H28" s="79"/>
      <c r="I28" s="79"/>
      <c r="J28" s="79"/>
      <c r="K28" s="79"/>
      <c r="L28" s="79"/>
      <c r="M28" s="79"/>
    </row>
    <row r="29" spans="2:13" ht="30" customHeight="1">
      <c r="B29" s="76">
        <v>41534</v>
      </c>
      <c r="C29" s="77"/>
      <c r="D29" s="77"/>
      <c r="E29" s="78" t="s">
        <v>183</v>
      </c>
      <c r="F29" s="78" t="s">
        <v>184</v>
      </c>
      <c r="G29" s="79">
        <v>19.5</v>
      </c>
      <c r="H29" s="79"/>
      <c r="I29" s="79"/>
      <c r="J29" s="79"/>
      <c r="K29" s="79"/>
      <c r="L29" s="79"/>
      <c r="M29" s="79"/>
    </row>
    <row r="30" spans="2:13" ht="30" customHeight="1">
      <c r="B30" s="76">
        <v>41540</v>
      </c>
      <c r="C30" s="77"/>
      <c r="D30" s="77"/>
      <c r="E30" s="78" t="s">
        <v>185</v>
      </c>
      <c r="F30" s="79" t="s">
        <v>167</v>
      </c>
      <c r="G30" s="79">
        <v>9.6</v>
      </c>
      <c r="H30" s="79"/>
      <c r="I30" s="79"/>
      <c r="J30" s="79"/>
      <c r="K30" s="79"/>
      <c r="L30" s="79"/>
      <c r="M30" s="79"/>
    </row>
    <row r="31" spans="2:13" ht="30" customHeight="1">
      <c r="B31" s="76">
        <v>41542</v>
      </c>
      <c r="C31" s="77"/>
      <c r="D31" s="77"/>
      <c r="E31" s="78" t="s">
        <v>175</v>
      </c>
      <c r="F31" s="79" t="s">
        <v>55</v>
      </c>
      <c r="G31" s="79">
        <v>13.2</v>
      </c>
      <c r="H31" s="79"/>
      <c r="I31" s="79"/>
      <c r="J31" s="79"/>
      <c r="K31" s="79"/>
      <c r="L31" s="79"/>
      <c r="M31" s="79"/>
    </row>
    <row r="32" spans="2:13" ht="30" customHeight="1">
      <c r="B32" s="76">
        <v>41544</v>
      </c>
      <c r="C32" s="77"/>
      <c r="D32" s="77"/>
      <c r="E32" s="78" t="s">
        <v>51</v>
      </c>
      <c r="F32" s="79" t="s">
        <v>186</v>
      </c>
      <c r="G32" s="79">
        <v>8</v>
      </c>
      <c r="H32" s="79"/>
      <c r="I32" s="79"/>
      <c r="J32" s="79"/>
      <c r="K32" s="79"/>
      <c r="L32" s="79"/>
      <c r="M32" s="79"/>
    </row>
    <row r="33" spans="2:13" ht="30" customHeight="1">
      <c r="B33" s="76">
        <v>41548</v>
      </c>
      <c r="C33" s="77"/>
      <c r="D33" s="77"/>
      <c r="E33" s="78" t="s">
        <v>187</v>
      </c>
      <c r="F33" s="78" t="s">
        <v>188</v>
      </c>
      <c r="G33" s="79">
        <v>31.6</v>
      </c>
      <c r="H33" s="79"/>
      <c r="I33" s="79"/>
      <c r="J33" s="79"/>
      <c r="K33" s="79"/>
      <c r="L33" s="79"/>
      <c r="M33" s="79"/>
    </row>
    <row r="34" spans="2:13" ht="30" customHeight="1">
      <c r="B34" s="80">
        <v>41549</v>
      </c>
      <c r="C34" s="58"/>
      <c r="D34" s="58"/>
      <c r="E34" s="59" t="s">
        <v>158</v>
      </c>
      <c r="F34" s="60" t="s">
        <v>151</v>
      </c>
      <c r="G34" s="60"/>
      <c r="H34" s="60"/>
      <c r="I34" s="60"/>
      <c r="J34" s="60"/>
      <c r="K34" s="61"/>
      <c r="L34" s="61">
        <v>21.2</v>
      </c>
      <c r="M34" s="61"/>
    </row>
    <row r="35" spans="2:13" ht="30" customHeight="1">
      <c r="B35" s="80">
        <v>41555</v>
      </c>
      <c r="C35" s="58"/>
      <c r="D35" s="58"/>
      <c r="E35" s="59" t="s">
        <v>189</v>
      </c>
      <c r="F35" s="60" t="s">
        <v>190</v>
      </c>
      <c r="G35" s="60">
        <v>15</v>
      </c>
      <c r="H35" s="60"/>
      <c r="I35" s="60"/>
      <c r="J35" s="60"/>
      <c r="K35" s="61"/>
      <c r="L35" s="61"/>
      <c r="M35" s="61"/>
    </row>
    <row r="36" spans="2:13" ht="30" customHeight="1">
      <c r="B36" s="80">
        <v>41556</v>
      </c>
      <c r="C36" s="58"/>
      <c r="D36" s="58"/>
      <c r="E36" s="59" t="s">
        <v>191</v>
      </c>
      <c r="F36" s="60" t="s">
        <v>57</v>
      </c>
      <c r="G36" s="60">
        <v>10</v>
      </c>
      <c r="H36" s="60"/>
      <c r="I36" s="60"/>
      <c r="J36" s="60"/>
      <c r="K36" s="61"/>
      <c r="L36" s="61"/>
      <c r="M36" s="61"/>
    </row>
    <row r="37" spans="2:13" ht="30" customHeight="1">
      <c r="B37" s="80">
        <v>41568</v>
      </c>
      <c r="C37" s="58"/>
      <c r="D37" s="81"/>
      <c r="E37" s="59" t="s">
        <v>56</v>
      </c>
      <c r="F37" s="60" t="s">
        <v>192</v>
      </c>
      <c r="G37" s="60">
        <v>9.6</v>
      </c>
      <c r="H37" s="60"/>
      <c r="I37" s="60"/>
      <c r="J37" s="60"/>
      <c r="K37" s="61"/>
      <c r="L37" s="61"/>
      <c r="M37" s="61"/>
    </row>
    <row r="38" spans="2:13" ht="30" customHeight="1">
      <c r="B38" s="80">
        <v>41570</v>
      </c>
      <c r="C38" s="58"/>
      <c r="D38" s="58"/>
      <c r="E38" s="59" t="s">
        <v>168</v>
      </c>
      <c r="F38" s="60" t="s">
        <v>169</v>
      </c>
      <c r="G38" s="60">
        <v>15</v>
      </c>
      <c r="H38" s="60"/>
      <c r="I38" s="60"/>
      <c r="J38" s="60"/>
      <c r="K38" s="61"/>
      <c r="L38" s="61"/>
      <c r="M38" s="61"/>
    </row>
    <row r="39" spans="2:13" ht="30" customHeight="1">
      <c r="B39" s="80">
        <v>41575</v>
      </c>
      <c r="C39" s="58"/>
      <c r="D39" s="58"/>
      <c r="E39" s="79" t="s">
        <v>172</v>
      </c>
      <c r="F39" s="79" t="s">
        <v>169</v>
      </c>
      <c r="G39" s="79">
        <v>15.8</v>
      </c>
      <c r="H39" s="60"/>
      <c r="I39" s="60"/>
      <c r="J39" s="60"/>
      <c r="K39" s="61"/>
      <c r="L39" s="61"/>
      <c r="M39" s="61"/>
    </row>
    <row r="40" spans="2:13" ht="30" customHeight="1">
      <c r="B40" s="80">
        <v>41577</v>
      </c>
      <c r="C40" s="58"/>
      <c r="D40" s="58"/>
      <c r="E40" s="79" t="s">
        <v>175</v>
      </c>
      <c r="F40" s="79" t="s">
        <v>55</v>
      </c>
      <c r="G40" s="79">
        <v>13.2</v>
      </c>
      <c r="H40" s="60"/>
      <c r="I40" s="60"/>
      <c r="J40" s="60"/>
      <c r="K40" s="61"/>
      <c r="L40" s="61"/>
      <c r="M40" s="61"/>
    </row>
    <row r="41" spans="2:13" ht="30" customHeight="1">
      <c r="B41" s="80">
        <v>41582</v>
      </c>
      <c r="C41" s="58"/>
      <c r="D41" s="58"/>
      <c r="E41" s="79" t="s">
        <v>193</v>
      </c>
      <c r="F41" s="79" t="s">
        <v>54</v>
      </c>
      <c r="G41" s="79">
        <v>13.2</v>
      </c>
      <c r="H41" s="60"/>
      <c r="I41" s="60"/>
      <c r="J41" s="60"/>
      <c r="K41" s="61"/>
      <c r="L41" s="61"/>
      <c r="M41" s="61"/>
    </row>
    <row r="42" spans="2:13" ht="30" customHeight="1">
      <c r="B42" s="80">
        <v>41589</v>
      </c>
      <c r="C42" s="58"/>
      <c r="D42" s="58"/>
      <c r="E42" s="79" t="s">
        <v>56</v>
      </c>
      <c r="F42" s="79" t="s">
        <v>54</v>
      </c>
      <c r="G42" s="79">
        <v>13.2</v>
      </c>
      <c r="H42" s="60"/>
      <c r="I42" s="60"/>
      <c r="J42" s="60"/>
      <c r="K42" s="61"/>
      <c r="L42" s="61"/>
      <c r="M42" s="61"/>
    </row>
    <row r="43" spans="2:13" ht="30" customHeight="1">
      <c r="B43" s="80">
        <v>41591</v>
      </c>
      <c r="C43" s="58"/>
      <c r="D43" s="58"/>
      <c r="E43" s="79" t="s">
        <v>194</v>
      </c>
      <c r="F43" s="79" t="s">
        <v>190</v>
      </c>
      <c r="G43" s="79">
        <v>16.600000000000001</v>
      </c>
      <c r="H43" s="60"/>
      <c r="I43" s="60"/>
      <c r="J43" s="60"/>
      <c r="K43" s="61"/>
      <c r="L43" s="61"/>
      <c r="M43" s="61"/>
    </row>
    <row r="44" spans="2:13" ht="30" customHeight="1">
      <c r="B44" s="80">
        <v>41596</v>
      </c>
      <c r="C44" s="58"/>
      <c r="D44" s="58"/>
      <c r="E44" s="78" t="s">
        <v>164</v>
      </c>
      <c r="F44" s="78" t="s">
        <v>165</v>
      </c>
      <c r="G44" s="79">
        <v>12.8</v>
      </c>
      <c r="H44" s="60"/>
      <c r="I44" s="60"/>
      <c r="J44" s="60"/>
      <c r="K44" s="61"/>
      <c r="L44" s="61"/>
      <c r="M44" s="61"/>
    </row>
    <row r="45" spans="2:13" ht="30" customHeight="1">
      <c r="B45" s="80">
        <v>41603</v>
      </c>
      <c r="C45" s="58"/>
      <c r="D45" s="58"/>
      <c r="E45" s="78" t="s">
        <v>195</v>
      </c>
      <c r="F45" s="78" t="s">
        <v>57</v>
      </c>
      <c r="G45" s="79">
        <v>9.1999999999999993</v>
      </c>
      <c r="H45" s="60"/>
      <c r="I45" s="60"/>
      <c r="J45" s="60"/>
      <c r="K45" s="61"/>
      <c r="L45" s="61"/>
      <c r="M45" s="61"/>
    </row>
    <row r="46" spans="2:13" ht="30" customHeight="1">
      <c r="B46" s="80">
        <v>41610</v>
      </c>
      <c r="C46" s="58"/>
      <c r="D46" s="58"/>
      <c r="E46" s="78" t="s">
        <v>196</v>
      </c>
      <c r="F46" s="78" t="s">
        <v>190</v>
      </c>
      <c r="G46" s="79">
        <v>9.1999999999999993</v>
      </c>
      <c r="H46" s="60"/>
      <c r="I46" s="60"/>
      <c r="J46" s="60"/>
      <c r="K46" s="61"/>
      <c r="L46" s="61"/>
      <c r="M46" s="61"/>
    </row>
    <row r="47" spans="2:13" ht="30" customHeight="1">
      <c r="B47" s="80">
        <v>41611</v>
      </c>
      <c r="C47" s="58"/>
      <c r="D47" s="58"/>
      <c r="E47" s="78" t="s">
        <v>197</v>
      </c>
      <c r="F47" s="78" t="s">
        <v>198</v>
      </c>
      <c r="G47" s="79">
        <v>31</v>
      </c>
      <c r="H47" s="60"/>
      <c r="I47" s="60"/>
      <c r="J47" s="60"/>
      <c r="K47" s="61"/>
      <c r="L47" s="61"/>
      <c r="M47" s="61"/>
    </row>
    <row r="48" spans="2:13" ht="30" customHeight="1">
      <c r="B48" s="80">
        <v>41616</v>
      </c>
      <c r="C48" s="58"/>
      <c r="D48" s="58"/>
      <c r="E48" s="78" t="s">
        <v>199</v>
      </c>
      <c r="F48" s="78" t="s">
        <v>167</v>
      </c>
      <c r="G48" s="79">
        <v>16.100000000000001</v>
      </c>
      <c r="H48" s="60"/>
      <c r="I48" s="60"/>
      <c r="J48" s="60"/>
      <c r="K48" s="61"/>
      <c r="L48" s="61"/>
      <c r="M48" s="61"/>
    </row>
    <row r="49" spans="2:13" ht="30" customHeight="1">
      <c r="B49" s="80">
        <v>41624</v>
      </c>
      <c r="C49" s="58"/>
      <c r="D49" s="58"/>
      <c r="E49" s="78" t="s">
        <v>200</v>
      </c>
      <c r="F49" s="78" t="s">
        <v>201</v>
      </c>
      <c r="G49" s="79">
        <v>7.4</v>
      </c>
      <c r="H49" s="60"/>
      <c r="I49" s="60"/>
      <c r="J49" s="60"/>
      <c r="K49" s="61"/>
      <c r="L49" s="61"/>
      <c r="M49" s="61"/>
    </row>
    <row r="50" spans="2:13" ht="30" customHeight="1">
      <c r="B50" s="80">
        <v>41646</v>
      </c>
      <c r="C50" s="58"/>
      <c r="D50" s="58"/>
      <c r="E50" s="78" t="s">
        <v>202</v>
      </c>
      <c r="F50" s="78" t="s">
        <v>203</v>
      </c>
      <c r="G50" s="79">
        <v>25.3</v>
      </c>
      <c r="H50" s="60"/>
      <c r="I50" s="60"/>
      <c r="J50" s="60"/>
      <c r="K50" s="61"/>
      <c r="L50" s="61"/>
      <c r="M50" s="61"/>
    </row>
    <row r="51" spans="2:13" ht="30" customHeight="1">
      <c r="B51" s="80">
        <v>41652</v>
      </c>
      <c r="C51" s="58"/>
      <c r="D51" s="58"/>
      <c r="E51" s="78" t="s">
        <v>196</v>
      </c>
      <c r="F51" s="78" t="s">
        <v>190</v>
      </c>
      <c r="G51" s="79">
        <v>13.4</v>
      </c>
      <c r="H51" s="60"/>
      <c r="I51" s="60"/>
      <c r="J51" s="60"/>
      <c r="K51" s="61"/>
      <c r="L51" s="61"/>
      <c r="M51" s="61"/>
    </row>
    <row r="52" spans="2:13" ht="30" customHeight="1">
      <c r="B52" s="80">
        <v>41653</v>
      </c>
      <c r="C52" s="58"/>
      <c r="D52" s="58"/>
      <c r="E52" s="78" t="s">
        <v>204</v>
      </c>
      <c r="F52" s="78" t="s">
        <v>190</v>
      </c>
      <c r="G52" s="79">
        <v>15.8</v>
      </c>
      <c r="H52" s="60"/>
      <c r="I52" s="60"/>
      <c r="J52" s="60"/>
      <c r="K52" s="61"/>
      <c r="L52" s="61"/>
      <c r="M52" s="61"/>
    </row>
    <row r="53" spans="2:13" ht="30" customHeight="1">
      <c r="B53" s="80">
        <v>41660</v>
      </c>
      <c r="C53" s="58"/>
      <c r="D53" s="58"/>
      <c r="E53" s="78" t="s">
        <v>189</v>
      </c>
      <c r="F53" s="78" t="s">
        <v>190</v>
      </c>
      <c r="G53" s="79">
        <v>15</v>
      </c>
      <c r="H53" s="60"/>
      <c r="I53" s="60"/>
      <c r="J53" s="60"/>
      <c r="K53" s="61"/>
      <c r="L53" s="61"/>
      <c r="M53" s="61"/>
    </row>
    <row r="54" spans="2:13" ht="30" customHeight="1">
      <c r="B54" s="80">
        <v>41680</v>
      </c>
      <c r="C54" s="58"/>
      <c r="D54" s="58"/>
      <c r="E54" s="78" t="s">
        <v>56</v>
      </c>
      <c r="F54" s="78" t="s">
        <v>54</v>
      </c>
      <c r="G54" s="79">
        <v>12.4</v>
      </c>
      <c r="H54" s="60"/>
      <c r="I54" s="60"/>
      <c r="J54" s="60"/>
      <c r="K54" s="61"/>
      <c r="L54" s="61"/>
      <c r="M54" s="61"/>
    </row>
    <row r="55" spans="2:13" ht="47.25" customHeight="1">
      <c r="B55" s="80">
        <v>41687</v>
      </c>
      <c r="C55" s="58"/>
      <c r="D55" s="58"/>
      <c r="E55" s="78" t="s">
        <v>56</v>
      </c>
      <c r="F55" s="78" t="s">
        <v>192</v>
      </c>
      <c r="G55" s="79">
        <v>11.6</v>
      </c>
      <c r="H55" s="60"/>
      <c r="I55" s="60"/>
      <c r="J55" s="60"/>
      <c r="K55" s="61"/>
      <c r="L55" s="61"/>
      <c r="M55" s="61"/>
    </row>
    <row r="56" spans="2:13" ht="30" customHeight="1">
      <c r="B56" s="80">
        <v>41689</v>
      </c>
      <c r="C56" s="58"/>
      <c r="D56" s="58"/>
      <c r="E56" s="79" t="s">
        <v>56</v>
      </c>
      <c r="F56" s="79" t="s">
        <v>169</v>
      </c>
      <c r="G56" s="79">
        <v>15.6</v>
      </c>
      <c r="H56" s="60"/>
      <c r="I56" s="60"/>
      <c r="J56" s="60"/>
      <c r="K56" s="61"/>
      <c r="L56" s="61"/>
      <c r="M56" s="61"/>
    </row>
    <row r="57" spans="2:13" ht="30" customHeight="1">
      <c r="B57" s="80">
        <v>41694</v>
      </c>
      <c r="C57" s="58"/>
      <c r="D57" s="58"/>
      <c r="E57" s="59" t="s">
        <v>196</v>
      </c>
      <c r="F57" s="60" t="s">
        <v>190</v>
      </c>
      <c r="G57" s="60">
        <v>13</v>
      </c>
      <c r="H57" s="60"/>
      <c r="I57" s="60"/>
      <c r="J57" s="60"/>
      <c r="K57" s="61"/>
      <c r="L57" s="61"/>
      <c r="M57" s="61"/>
    </row>
    <row r="58" spans="2:13" ht="30" customHeight="1">
      <c r="B58" s="80">
        <v>41695</v>
      </c>
      <c r="C58" s="58"/>
      <c r="D58" s="58"/>
      <c r="E58" s="59" t="s">
        <v>51</v>
      </c>
      <c r="F58" s="60" t="s">
        <v>167</v>
      </c>
      <c r="G58" s="60">
        <v>16.100000000000001</v>
      </c>
      <c r="H58" s="60"/>
      <c r="I58" s="60"/>
      <c r="J58" s="60"/>
      <c r="K58" s="61"/>
      <c r="L58" s="61"/>
      <c r="M58" s="61"/>
    </row>
    <row r="59" spans="2:13" ht="30" customHeight="1">
      <c r="B59" s="80" t="s">
        <v>134</v>
      </c>
      <c r="C59" s="58"/>
      <c r="D59" s="58"/>
      <c r="E59" s="59" t="s">
        <v>135</v>
      </c>
      <c r="F59" s="60"/>
      <c r="G59" s="60"/>
      <c r="H59" s="60"/>
      <c r="I59" s="60"/>
      <c r="J59" s="60"/>
      <c r="K59" s="61"/>
      <c r="L59" s="61"/>
      <c r="M59" s="61">
        <v>119.31</v>
      </c>
    </row>
    <row r="60" spans="2:13" ht="30" customHeight="1">
      <c r="B60" s="45"/>
      <c r="C60" s="34"/>
      <c r="D60" s="34"/>
      <c r="E60" s="34"/>
      <c r="F60" s="34" t="s">
        <v>17</v>
      </c>
      <c r="G60" s="40">
        <v>634</v>
      </c>
      <c r="H60" s="40">
        <f t="shared" ref="H60:L60" si="0">SUM(H34:H34)</f>
        <v>0</v>
      </c>
      <c r="I60" s="40">
        <f t="shared" si="0"/>
        <v>0</v>
      </c>
      <c r="J60" s="40">
        <f t="shared" si="0"/>
        <v>0</v>
      </c>
      <c r="K60" s="42">
        <f t="shared" si="0"/>
        <v>0</v>
      </c>
      <c r="L60" s="42">
        <f t="shared" si="0"/>
        <v>21.2</v>
      </c>
      <c r="M60" s="42">
        <f>SUM(M14:M59)</f>
        <v>119.31</v>
      </c>
    </row>
    <row r="61" spans="2:13" ht="30" customHeight="1">
      <c r="B61" s="45"/>
      <c r="C61" s="34"/>
      <c r="D61" s="34"/>
      <c r="E61" s="34"/>
      <c r="F61" s="34" t="s">
        <v>18</v>
      </c>
      <c r="G61" s="42">
        <v>0.45</v>
      </c>
      <c r="H61" s="42">
        <v>0.24</v>
      </c>
      <c r="I61" s="42">
        <v>0.2</v>
      </c>
      <c r="J61" s="42">
        <v>0.05</v>
      </c>
      <c r="K61" s="46"/>
      <c r="L61" s="46"/>
      <c r="M61" s="46"/>
    </row>
    <row r="62" spans="2:13" ht="30" customHeight="1">
      <c r="B62" s="45"/>
      <c r="C62" s="34"/>
      <c r="D62" s="34"/>
      <c r="E62" s="34"/>
      <c r="F62" s="34" t="s">
        <v>19</v>
      </c>
      <c r="G62" s="42">
        <f>G60*G61</f>
        <v>285.3</v>
      </c>
      <c r="H62" s="42">
        <f>H60*H61</f>
        <v>0</v>
      </c>
      <c r="I62" s="42">
        <f>I60*I61</f>
        <v>0</v>
      </c>
      <c r="J62" s="42">
        <f>J60*J61</f>
        <v>0</v>
      </c>
      <c r="K62" s="46"/>
      <c r="L62" s="46"/>
      <c r="M62" s="46"/>
    </row>
    <row r="63" spans="2:13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</row>
    <row r="64" spans="2:13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</row>
    <row r="65" spans="2:13">
      <c r="B65" s="31" t="s">
        <v>20</v>
      </c>
      <c r="C65" s="31"/>
      <c r="D65" s="18"/>
      <c r="E65" s="18"/>
      <c r="F65" s="18"/>
      <c r="G65" s="18"/>
      <c r="H65" s="18"/>
      <c r="I65" s="18"/>
      <c r="J65" s="18"/>
      <c r="K65" s="18"/>
      <c r="L65" s="18"/>
      <c r="M65" s="18"/>
    </row>
    <row r="66" spans="2:13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</row>
    <row r="67" spans="2:13" ht="47.1" customHeight="1">
      <c r="B67" s="183" t="s">
        <v>4</v>
      </c>
      <c r="C67" s="184"/>
      <c r="D67" s="185"/>
      <c r="E67" s="38" t="s">
        <v>5</v>
      </c>
      <c r="F67" s="38" t="s">
        <v>6</v>
      </c>
      <c r="G67" s="38" t="s">
        <v>7</v>
      </c>
      <c r="H67" s="38" t="s">
        <v>8</v>
      </c>
      <c r="I67" s="38" t="s">
        <v>9</v>
      </c>
      <c r="J67" s="38" t="s">
        <v>10</v>
      </c>
      <c r="K67" s="38" t="s">
        <v>11</v>
      </c>
      <c r="L67" s="38" t="s">
        <v>12</v>
      </c>
      <c r="M67" s="38" t="s">
        <v>13</v>
      </c>
    </row>
    <row r="68" spans="2:13" ht="30">
      <c r="B68" s="32" t="s">
        <v>14</v>
      </c>
      <c r="C68" s="33" t="s">
        <v>15</v>
      </c>
      <c r="D68" s="33" t="s">
        <v>16</v>
      </c>
      <c r="E68" s="34"/>
      <c r="F68" s="34"/>
      <c r="G68" s="34"/>
      <c r="H68" s="34"/>
      <c r="I68" s="34"/>
      <c r="J68" s="34"/>
      <c r="K68" s="34"/>
      <c r="L68" s="34"/>
      <c r="M68" s="34"/>
    </row>
    <row r="69" spans="2:13" ht="30" customHeight="1">
      <c r="B69" s="82"/>
      <c r="C69" s="40"/>
      <c r="D69" s="40"/>
      <c r="E69" s="41"/>
      <c r="F69" s="40"/>
      <c r="G69" s="40"/>
      <c r="H69" s="40"/>
      <c r="I69" s="40"/>
      <c r="J69" s="40"/>
      <c r="K69" s="40"/>
      <c r="L69" s="42"/>
      <c r="M69" s="40"/>
    </row>
    <row r="70" spans="2:13" ht="30" customHeight="1">
      <c r="B70" s="45"/>
      <c r="C70" s="34"/>
      <c r="D70" s="34"/>
      <c r="E70" s="34"/>
      <c r="F70" s="34" t="s">
        <v>17</v>
      </c>
      <c r="G70" s="40">
        <f>SUM(G69:G69)</f>
        <v>0</v>
      </c>
      <c r="H70" s="40">
        <f>SUM(H69:H69)</f>
        <v>0</v>
      </c>
      <c r="I70" s="40">
        <f>SUM(I69:I69)</f>
        <v>0</v>
      </c>
      <c r="J70" s="40">
        <f>SUM(J69:J69)</f>
        <v>0</v>
      </c>
      <c r="K70" s="42">
        <v>0</v>
      </c>
      <c r="L70" s="42">
        <f>SUM(L69:L69)</f>
        <v>0</v>
      </c>
      <c r="M70" s="42">
        <f>SUM(M69:M69)</f>
        <v>0</v>
      </c>
    </row>
    <row r="71" spans="2:13" ht="30" customHeight="1">
      <c r="B71" s="45"/>
      <c r="C71" s="34"/>
      <c r="D71" s="34"/>
      <c r="E71" s="34"/>
      <c r="F71" s="34" t="s">
        <v>18</v>
      </c>
      <c r="G71" s="42">
        <v>0.45</v>
      </c>
      <c r="H71" s="42">
        <v>0.24</v>
      </c>
      <c r="I71" s="42">
        <v>0.2</v>
      </c>
      <c r="J71" s="42">
        <v>0.05</v>
      </c>
      <c r="K71" s="46"/>
      <c r="L71" s="46"/>
      <c r="M71" s="46"/>
    </row>
    <row r="72" spans="2:13" ht="30" customHeight="1">
      <c r="B72" s="45"/>
      <c r="C72" s="34"/>
      <c r="D72" s="34"/>
      <c r="E72" s="34"/>
      <c r="F72" s="34" t="s">
        <v>19</v>
      </c>
      <c r="G72" s="42">
        <f>G70*G71</f>
        <v>0</v>
      </c>
      <c r="H72" s="42">
        <f>H70*H71</f>
        <v>0</v>
      </c>
      <c r="I72" s="42">
        <f>I70*I71</f>
        <v>0</v>
      </c>
      <c r="J72" s="42">
        <f>J70*J71</f>
        <v>0</v>
      </c>
      <c r="K72" s="46"/>
      <c r="L72" s="46"/>
      <c r="M72" s="46"/>
    </row>
  </sheetData>
  <mergeCells count="4">
    <mergeCell ref="B6:D6"/>
    <mergeCell ref="B12:D12"/>
    <mergeCell ref="B5:D5"/>
    <mergeCell ref="B67:D67"/>
  </mergeCells>
  <dataValidations count="1">
    <dataValidation allowBlank="1" showInputMessage="1" showErrorMessage="1" sqref="K34:K59"/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33" max="16383" man="1"/>
    <brk id="63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M28"/>
  <sheetViews>
    <sheetView showGridLines="0" zoomScale="75" zoomScaleNormal="75" workbookViewId="0">
      <selection activeCell="M23" sqref="M23"/>
    </sheetView>
  </sheetViews>
  <sheetFormatPr defaultRowHeight="15"/>
  <cols>
    <col min="2" max="2" width="15.7109375" customWidth="1"/>
    <col min="3" max="3" width="13.28515625" customWidth="1"/>
    <col min="4" max="4" width="17.57031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28515625" customWidth="1"/>
    <col min="11" max="11" width="1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2" t="s">
        <v>0</v>
      </c>
      <c r="C7" s="2"/>
      <c r="D7" s="3" t="s">
        <v>58</v>
      </c>
      <c r="E7" s="10"/>
      <c r="F7" s="5"/>
      <c r="G7" s="5"/>
      <c r="H7" s="6"/>
      <c r="I7" s="6"/>
      <c r="J7" s="6"/>
      <c r="K7" s="5"/>
      <c r="L7" s="5"/>
      <c r="M7" s="5"/>
    </row>
    <row r="8" spans="1:13" ht="26.25" customHeight="1">
      <c r="A8" s="18"/>
      <c r="B8" s="2" t="s">
        <v>1</v>
      </c>
      <c r="C8" s="2"/>
      <c r="D8" s="7" t="s">
        <v>2</v>
      </c>
      <c r="E8" s="10"/>
      <c r="F8" s="5"/>
      <c r="G8" s="5"/>
      <c r="H8" s="6"/>
      <c r="I8" s="6"/>
      <c r="J8" s="6"/>
      <c r="K8" s="5"/>
      <c r="L8" s="5"/>
      <c r="M8" s="5"/>
    </row>
    <row r="9" spans="1:13" ht="15.75">
      <c r="A9" s="18"/>
      <c r="B9" s="2"/>
      <c r="C9" s="2"/>
      <c r="D9" s="9"/>
      <c r="E9" s="10"/>
      <c r="F9" s="5"/>
      <c r="G9" s="5"/>
      <c r="H9" s="6"/>
      <c r="I9" s="6"/>
      <c r="J9" s="6"/>
      <c r="K9" s="5"/>
      <c r="L9" s="5"/>
      <c r="M9" s="5"/>
    </row>
    <row r="10" spans="1:13" ht="15.75">
      <c r="A10" s="18"/>
      <c r="B10" s="11" t="s">
        <v>3</v>
      </c>
      <c r="C10" s="12"/>
      <c r="D10" s="9"/>
      <c r="E10" s="10"/>
      <c r="F10" s="5"/>
      <c r="G10" s="5"/>
      <c r="H10" s="6"/>
      <c r="I10" s="6"/>
      <c r="J10" s="6"/>
      <c r="K10" s="5"/>
      <c r="L10" s="5"/>
      <c r="M10" s="5"/>
    </row>
    <row r="11" spans="1:13">
      <c r="A11" s="1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1" customHeight="1">
      <c r="B12" s="183" t="s">
        <v>4</v>
      </c>
      <c r="C12" s="184"/>
      <c r="D12" s="185"/>
      <c r="E12" s="38" t="s">
        <v>5</v>
      </c>
      <c r="F12" s="38" t="s">
        <v>6</v>
      </c>
      <c r="G12" s="83" t="s">
        <v>7</v>
      </c>
      <c r="H12" s="83" t="s">
        <v>8</v>
      </c>
      <c r="I12" s="83" t="s">
        <v>9</v>
      </c>
      <c r="J12" s="83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84"/>
      <c r="H13" s="84"/>
      <c r="I13" s="84"/>
      <c r="J13" s="84"/>
      <c r="K13" s="34"/>
      <c r="L13" s="34"/>
      <c r="M13" s="34"/>
    </row>
    <row r="14" spans="1:13" ht="30" customHeight="1">
      <c r="B14" s="49">
        <v>41429</v>
      </c>
      <c r="C14" s="50"/>
      <c r="D14" s="50"/>
      <c r="E14" s="51" t="s">
        <v>67</v>
      </c>
      <c r="F14" s="85"/>
      <c r="G14" s="86"/>
      <c r="H14" s="86"/>
      <c r="I14" s="86"/>
      <c r="J14" s="86"/>
      <c r="K14" s="50"/>
      <c r="L14" s="62">
        <v>612</v>
      </c>
      <c r="M14" s="50"/>
    </row>
    <row r="15" spans="1:13" ht="30" customHeight="1">
      <c r="B15" s="55" t="s">
        <v>134</v>
      </c>
      <c r="C15" s="50"/>
      <c r="D15" s="50"/>
      <c r="E15" s="51" t="s">
        <v>135</v>
      </c>
      <c r="F15" s="85"/>
      <c r="G15" s="86"/>
      <c r="H15" s="86"/>
      <c r="I15" s="86"/>
      <c r="J15" s="86"/>
      <c r="K15" s="50"/>
      <c r="L15" s="62"/>
      <c r="M15" s="52">
        <v>119.31</v>
      </c>
    </row>
    <row r="16" spans="1:13" ht="30" customHeight="1">
      <c r="B16" s="45"/>
      <c r="C16" s="34"/>
      <c r="D16" s="34"/>
      <c r="E16" s="34"/>
      <c r="F16" s="34" t="s">
        <v>17</v>
      </c>
      <c r="G16" s="73">
        <f>SUM(G14:G14)</f>
        <v>0</v>
      </c>
      <c r="H16" s="73">
        <f>SUM(H14:H14)</f>
        <v>0</v>
      </c>
      <c r="I16" s="73">
        <f>SUM(I14:I14)</f>
        <v>0</v>
      </c>
      <c r="J16" s="73">
        <f>SUM(J14:J14)</f>
        <v>0</v>
      </c>
      <c r="K16" s="42">
        <f>SUM(K14)</f>
        <v>0</v>
      </c>
      <c r="L16" s="42">
        <f>SUM(L14:L14)</f>
        <v>612</v>
      </c>
      <c r="M16" s="42">
        <f>SUM(M14:M15)</f>
        <v>119.31</v>
      </c>
    </row>
    <row r="17" spans="2:13" ht="30" customHeight="1">
      <c r="B17" s="45"/>
      <c r="C17" s="34"/>
      <c r="D17" s="34"/>
      <c r="E17" s="34"/>
      <c r="F17" s="34" t="s">
        <v>18</v>
      </c>
      <c r="G17" s="87">
        <v>0.45</v>
      </c>
      <c r="H17" s="87">
        <v>0.24</v>
      </c>
      <c r="I17" s="87">
        <v>0.2</v>
      </c>
      <c r="J17" s="87">
        <v>0.05</v>
      </c>
      <c r="K17" s="46"/>
      <c r="L17" s="46"/>
      <c r="M17" s="46"/>
    </row>
    <row r="18" spans="2:13" ht="30" customHeight="1">
      <c r="B18" s="45"/>
      <c r="C18" s="34"/>
      <c r="D18" s="34"/>
      <c r="E18" s="34"/>
      <c r="F18" s="34" t="s">
        <v>19</v>
      </c>
      <c r="G18" s="87">
        <f>G16*G17</f>
        <v>0</v>
      </c>
      <c r="H18" s="87">
        <f>H16*H17</f>
        <v>0</v>
      </c>
      <c r="I18" s="87">
        <f>I16*I17</f>
        <v>0</v>
      </c>
      <c r="J18" s="87">
        <f>J16*J17</f>
        <v>0</v>
      </c>
      <c r="K18" s="46"/>
      <c r="L18" s="46"/>
      <c r="M18" s="46"/>
    </row>
    <row r="20" spans="2:13">
      <c r="B20" s="24"/>
      <c r="C20" s="24"/>
      <c r="D20" s="67"/>
    </row>
    <row r="21" spans="2:13" ht="15.75">
      <c r="B21" s="17" t="s">
        <v>20</v>
      </c>
      <c r="C21" s="17"/>
      <c r="D21" s="12"/>
      <c r="E21" s="6"/>
      <c r="F21" s="6"/>
      <c r="G21" s="6"/>
      <c r="H21" s="6"/>
      <c r="I21" s="6"/>
      <c r="J21" s="6"/>
      <c r="K21" s="6"/>
    </row>
    <row r="22" spans="2:13" ht="15" customHeight="1">
      <c r="B22" s="88"/>
      <c r="C22" s="6"/>
      <c r="D22" s="6"/>
      <c r="E22" s="6"/>
      <c r="F22" s="6"/>
      <c r="G22" s="6"/>
      <c r="H22" s="6"/>
      <c r="I22" s="6"/>
      <c r="J22" s="6"/>
      <c r="K22" s="6"/>
    </row>
    <row r="23" spans="2:13" ht="47.1" customHeight="1">
      <c r="B23" s="183" t="s">
        <v>4</v>
      </c>
      <c r="C23" s="184"/>
      <c r="D23" s="185"/>
      <c r="E23" s="38" t="s">
        <v>5</v>
      </c>
      <c r="F23" s="38" t="s">
        <v>6</v>
      </c>
      <c r="G23" s="83" t="s">
        <v>7</v>
      </c>
      <c r="H23" s="83" t="s">
        <v>8</v>
      </c>
      <c r="I23" s="83" t="s">
        <v>9</v>
      </c>
      <c r="J23" s="83" t="s">
        <v>10</v>
      </c>
      <c r="K23" s="38" t="s">
        <v>11</v>
      </c>
      <c r="L23" s="38" t="s">
        <v>12</v>
      </c>
      <c r="M23" s="38" t="s">
        <v>13</v>
      </c>
    </row>
    <row r="24" spans="2:13" ht="30" customHeight="1">
      <c r="B24" s="32" t="s">
        <v>14</v>
      </c>
      <c r="C24" s="33" t="s">
        <v>15</v>
      </c>
      <c r="D24" s="33" t="s">
        <v>16</v>
      </c>
      <c r="E24" s="34"/>
      <c r="F24" s="34"/>
      <c r="G24" s="84"/>
      <c r="H24" s="84"/>
      <c r="I24" s="84"/>
      <c r="J24" s="84"/>
      <c r="K24" s="34"/>
      <c r="L24" s="34"/>
      <c r="M24" s="34"/>
    </row>
    <row r="25" spans="2:13" ht="30" customHeight="1">
      <c r="B25" s="47"/>
      <c r="C25" s="50"/>
      <c r="D25" s="50"/>
      <c r="E25" s="51"/>
      <c r="F25" s="50"/>
      <c r="G25" s="86"/>
      <c r="H25" s="86"/>
      <c r="I25" s="86"/>
      <c r="J25" s="86"/>
      <c r="K25" s="50"/>
      <c r="L25" s="62"/>
      <c r="M25" s="50"/>
    </row>
    <row r="26" spans="2:13" ht="30" customHeight="1">
      <c r="B26" s="45"/>
      <c r="C26" s="34"/>
      <c r="D26" s="34"/>
      <c r="E26" s="34"/>
      <c r="F26" s="34" t="s">
        <v>17</v>
      </c>
      <c r="G26" s="73">
        <f>SUM(G25:G25)</f>
        <v>0</v>
      </c>
      <c r="H26" s="73">
        <f>SUM(H25:H25)</f>
        <v>0</v>
      </c>
      <c r="I26" s="73">
        <f>SUM(I25:I25)</f>
        <v>0</v>
      </c>
      <c r="J26" s="73">
        <f>SUM(J25:J25)</f>
        <v>0</v>
      </c>
      <c r="K26" s="42">
        <v>0</v>
      </c>
      <c r="L26" s="42">
        <f>SUM(L25:L25)</f>
        <v>0</v>
      </c>
      <c r="M26" s="42">
        <f>SUM(M25:M25)</f>
        <v>0</v>
      </c>
    </row>
    <row r="27" spans="2:13" ht="30" customHeight="1">
      <c r="B27" s="45"/>
      <c r="C27" s="34"/>
      <c r="D27" s="34"/>
      <c r="E27" s="34"/>
      <c r="F27" s="34" t="s">
        <v>18</v>
      </c>
      <c r="G27" s="87">
        <v>0.45</v>
      </c>
      <c r="H27" s="87">
        <v>0.24</v>
      </c>
      <c r="I27" s="87">
        <v>0.2</v>
      </c>
      <c r="J27" s="87">
        <v>0.05</v>
      </c>
      <c r="K27" s="46"/>
      <c r="L27" s="46"/>
      <c r="M27" s="46"/>
    </row>
    <row r="28" spans="2:13" ht="30" customHeight="1">
      <c r="B28" s="45"/>
      <c r="C28" s="34"/>
      <c r="D28" s="34"/>
      <c r="E28" s="34"/>
      <c r="F28" s="34" t="s">
        <v>19</v>
      </c>
      <c r="G28" s="87">
        <f>G26*G27</f>
        <v>0</v>
      </c>
      <c r="H28" s="87">
        <f>H26*H27</f>
        <v>0</v>
      </c>
      <c r="I28" s="87">
        <f>I26*I27</f>
        <v>0</v>
      </c>
      <c r="J28" s="87">
        <f>J26*J27</f>
        <v>0</v>
      </c>
      <c r="K28" s="46"/>
      <c r="L28" s="46"/>
      <c r="M28" s="46"/>
    </row>
  </sheetData>
  <mergeCells count="4">
    <mergeCell ref="B6:D6"/>
    <mergeCell ref="B12:D12"/>
    <mergeCell ref="B5:D5"/>
    <mergeCell ref="B23:D23"/>
  </mergeCells>
  <pageMargins left="0.7" right="0.7" top="0.75" bottom="0.75" header="0.3" footer="0.3"/>
  <pageSetup paperSize="9" scale="66" orientation="landscape" r:id="rId1"/>
  <ignoredErrors>
    <ignoredError sqref="K16" formula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showGridLines="0" zoomScale="75" zoomScaleNormal="75" workbookViewId="0">
      <selection activeCell="I5" sqref="I5"/>
    </sheetView>
  </sheetViews>
  <sheetFormatPr defaultRowHeight="15"/>
  <cols>
    <col min="2" max="2" width="15.42578125" customWidth="1"/>
    <col min="3" max="3" width="15.8554687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85546875" customWidth="1"/>
    <col min="11" max="11" width="14.85546875" bestFit="1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2" t="s">
        <v>0</v>
      </c>
      <c r="C7" s="2"/>
      <c r="D7" s="3" t="s">
        <v>59</v>
      </c>
      <c r="E7" s="4"/>
      <c r="F7" s="6"/>
      <c r="G7" s="6"/>
      <c r="H7" s="6"/>
      <c r="I7" s="6"/>
      <c r="J7" s="6"/>
      <c r="K7" s="5"/>
      <c r="L7" s="5"/>
      <c r="M7" s="5"/>
    </row>
    <row r="8" spans="1:13" ht="26.25" customHeight="1">
      <c r="A8" s="18"/>
      <c r="B8" s="2" t="s">
        <v>1</v>
      </c>
      <c r="C8" s="2"/>
      <c r="D8" s="7" t="s">
        <v>2</v>
      </c>
      <c r="E8" s="8"/>
      <c r="F8" s="5"/>
      <c r="G8" s="5"/>
      <c r="H8" s="6"/>
      <c r="I8" s="6"/>
      <c r="J8" s="6"/>
      <c r="K8" s="5"/>
      <c r="L8" s="5"/>
      <c r="M8" s="5"/>
    </row>
    <row r="9" spans="1:13" ht="15.75">
      <c r="A9" s="18"/>
      <c r="B9" s="2"/>
      <c r="C9" s="2"/>
      <c r="D9" s="9"/>
      <c r="E9" s="10"/>
      <c r="F9" s="5"/>
      <c r="G9" s="5"/>
      <c r="H9" s="6"/>
      <c r="I9" s="6"/>
      <c r="J9" s="6"/>
      <c r="K9" s="5"/>
      <c r="L9" s="5"/>
      <c r="M9" s="5"/>
    </row>
    <row r="10" spans="1:13" ht="15.75">
      <c r="A10" s="18"/>
      <c r="B10" s="11" t="s">
        <v>3</v>
      </c>
      <c r="C10" s="12"/>
      <c r="D10" s="9"/>
      <c r="E10" s="10"/>
      <c r="F10" s="10"/>
      <c r="G10" s="5"/>
      <c r="H10" s="6"/>
      <c r="I10" s="6"/>
      <c r="J10" s="6"/>
      <c r="K10" s="5"/>
      <c r="L10" s="5"/>
      <c r="M10" s="5"/>
    </row>
    <row r="11" spans="1:13">
      <c r="A11" s="1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25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57" t="s">
        <v>134</v>
      </c>
      <c r="C14" s="58"/>
      <c r="D14" s="58"/>
      <c r="E14" s="59" t="s">
        <v>135</v>
      </c>
      <c r="F14" s="60"/>
      <c r="G14" s="60"/>
      <c r="H14" s="60"/>
      <c r="I14" s="60"/>
      <c r="J14" s="60"/>
      <c r="K14" s="61"/>
      <c r="L14" s="61"/>
      <c r="M14" s="61">
        <v>116.62</v>
      </c>
    </row>
    <row r="15" spans="1:13" ht="30" customHeight="1">
      <c r="B15" s="45"/>
      <c r="C15" s="34"/>
      <c r="D15" s="34"/>
      <c r="E15" s="34"/>
      <c r="F15" s="34" t="s">
        <v>17</v>
      </c>
      <c r="G15" s="40">
        <f t="shared" ref="G15:L15" si="0">SUM(G14:G14)</f>
        <v>0</v>
      </c>
      <c r="H15" s="40">
        <f t="shared" si="0"/>
        <v>0</v>
      </c>
      <c r="I15" s="40">
        <f t="shared" si="0"/>
        <v>0</v>
      </c>
      <c r="J15" s="40">
        <f t="shared" si="0"/>
        <v>0</v>
      </c>
      <c r="K15" s="42">
        <f t="shared" si="0"/>
        <v>0</v>
      </c>
      <c r="L15" s="42">
        <f t="shared" si="0"/>
        <v>0</v>
      </c>
      <c r="M15" s="42">
        <f>SUM(M14)</f>
        <v>116.62</v>
      </c>
    </row>
    <row r="16" spans="1:13" ht="30" customHeight="1">
      <c r="B16" s="45"/>
      <c r="C16" s="34"/>
      <c r="D16" s="34"/>
      <c r="E16" s="34"/>
      <c r="F16" s="34" t="s">
        <v>18</v>
      </c>
      <c r="G16" s="42">
        <v>0.45</v>
      </c>
      <c r="H16" s="42">
        <v>0.24</v>
      </c>
      <c r="I16" s="42">
        <v>0.2</v>
      </c>
      <c r="J16" s="42">
        <v>0.05</v>
      </c>
      <c r="K16" s="46"/>
      <c r="L16" s="46"/>
      <c r="M16" s="46"/>
    </row>
    <row r="17" spans="2:13" ht="30" customHeight="1">
      <c r="B17" s="45"/>
      <c r="C17" s="34"/>
      <c r="D17" s="34"/>
      <c r="E17" s="34"/>
      <c r="F17" s="34" t="s">
        <v>19</v>
      </c>
      <c r="G17" s="42">
        <f>G15*G16</f>
        <v>0</v>
      </c>
      <c r="H17" s="42">
        <f>H15*H16</f>
        <v>0</v>
      </c>
      <c r="I17" s="42">
        <f>I15*I16</f>
        <v>0</v>
      </c>
      <c r="J17" s="42">
        <f>J15*J16</f>
        <v>0</v>
      </c>
      <c r="K17" s="46"/>
      <c r="L17" s="46"/>
      <c r="M17" s="46"/>
    </row>
    <row r="20" spans="2:13" ht="15.75">
      <c r="B20" s="17" t="s">
        <v>20</v>
      </c>
      <c r="C20" s="17"/>
      <c r="D20" s="12"/>
      <c r="E20" s="6"/>
      <c r="F20" s="6"/>
      <c r="G20" s="6"/>
      <c r="H20" s="6"/>
      <c r="I20" s="6"/>
      <c r="J20" s="6"/>
      <c r="K20" s="6"/>
    </row>
    <row r="21" spans="2:13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3" ht="47.25" customHeight="1">
      <c r="B22" s="183" t="s">
        <v>4</v>
      </c>
      <c r="C22" s="184"/>
      <c r="D22" s="185"/>
      <c r="E22" s="38" t="s">
        <v>5</v>
      </c>
      <c r="F22" s="38" t="s">
        <v>6</v>
      </c>
      <c r="G22" s="38" t="s">
        <v>7</v>
      </c>
      <c r="H22" s="38" t="s">
        <v>8</v>
      </c>
      <c r="I22" s="38" t="s">
        <v>9</v>
      </c>
      <c r="J22" s="38" t="s">
        <v>10</v>
      </c>
      <c r="K22" s="38" t="s">
        <v>11</v>
      </c>
      <c r="L22" s="38" t="s">
        <v>12</v>
      </c>
      <c r="M22" s="38" t="s">
        <v>13</v>
      </c>
    </row>
    <row r="23" spans="2:13" ht="30" customHeight="1">
      <c r="B23" s="32" t="s">
        <v>14</v>
      </c>
      <c r="C23" s="33" t="s">
        <v>15</v>
      </c>
      <c r="D23" s="33" t="s">
        <v>16</v>
      </c>
      <c r="E23" s="34"/>
      <c r="F23" s="34"/>
      <c r="G23" s="34"/>
      <c r="H23" s="34"/>
      <c r="I23" s="34"/>
      <c r="J23" s="34"/>
      <c r="K23" s="34"/>
      <c r="L23" s="34"/>
      <c r="M23" s="34"/>
    </row>
    <row r="24" spans="2:13" ht="30" customHeight="1">
      <c r="B24" s="47"/>
      <c r="C24" s="50"/>
      <c r="D24" s="50"/>
      <c r="E24" s="51"/>
      <c r="F24" s="50"/>
      <c r="G24" s="50"/>
      <c r="H24" s="50"/>
      <c r="I24" s="50"/>
      <c r="J24" s="50"/>
      <c r="K24" s="50"/>
      <c r="L24" s="62"/>
      <c r="M24" s="50"/>
    </row>
    <row r="25" spans="2:13" ht="30" customHeight="1">
      <c r="B25" s="45"/>
      <c r="C25" s="34"/>
      <c r="D25" s="34"/>
      <c r="E25" s="34"/>
      <c r="F25" s="34" t="s">
        <v>17</v>
      </c>
      <c r="G25" s="40">
        <f>SUM(G24:G24)</f>
        <v>0</v>
      </c>
      <c r="H25" s="40">
        <f>SUM(H24:H24)</f>
        <v>0</v>
      </c>
      <c r="I25" s="40">
        <f>SUM(I24:I24)</f>
        <v>0</v>
      </c>
      <c r="J25" s="40">
        <f>SUM(J24:J24)</f>
        <v>0</v>
      </c>
      <c r="K25" s="42">
        <v>0</v>
      </c>
      <c r="L25" s="42">
        <f>SUM(L24:L24)</f>
        <v>0</v>
      </c>
      <c r="M25" s="42">
        <f>SUM(M24:M24)</f>
        <v>0</v>
      </c>
    </row>
    <row r="26" spans="2:13" ht="30" customHeight="1">
      <c r="B26" s="45"/>
      <c r="C26" s="34"/>
      <c r="D26" s="34"/>
      <c r="E26" s="34"/>
      <c r="F26" s="34" t="s">
        <v>18</v>
      </c>
      <c r="G26" s="42">
        <v>0.45</v>
      </c>
      <c r="H26" s="42">
        <v>0.24</v>
      </c>
      <c r="I26" s="42">
        <v>0.2</v>
      </c>
      <c r="J26" s="42">
        <v>0.05</v>
      </c>
      <c r="K26" s="46"/>
      <c r="L26" s="46"/>
      <c r="M26" s="46"/>
    </row>
    <row r="27" spans="2:13" ht="30" customHeight="1">
      <c r="B27" s="45"/>
      <c r="C27" s="34"/>
      <c r="D27" s="34"/>
      <c r="E27" s="34"/>
      <c r="F27" s="34" t="s">
        <v>19</v>
      </c>
      <c r="G27" s="42">
        <f>G25*G26</f>
        <v>0</v>
      </c>
      <c r="H27" s="42">
        <f>H25*H26</f>
        <v>0</v>
      </c>
      <c r="I27" s="42">
        <f>I25*I26</f>
        <v>0</v>
      </c>
      <c r="J27" s="42">
        <f>J25*J26</f>
        <v>0</v>
      </c>
      <c r="K27" s="46"/>
      <c r="L27" s="46"/>
      <c r="M27" s="46"/>
    </row>
  </sheetData>
  <mergeCells count="4">
    <mergeCell ref="B6:D6"/>
    <mergeCell ref="B12:D12"/>
    <mergeCell ref="B22:D22"/>
    <mergeCell ref="B5:D5"/>
  </mergeCells>
  <dataValidations count="1">
    <dataValidation allowBlank="1" showInputMessage="1" showErrorMessage="1" sqref="K14"/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showGridLines="0" zoomScale="75" zoomScaleNormal="75" workbookViewId="0">
      <selection activeCell="G19" sqref="G19"/>
    </sheetView>
  </sheetViews>
  <sheetFormatPr defaultRowHeight="15"/>
  <cols>
    <col min="2" max="3" width="16.425781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7109375" customWidth="1"/>
    <col min="11" max="11" width="14.8554687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19" t="s">
        <v>0</v>
      </c>
      <c r="C7" s="19"/>
      <c r="D7" s="20" t="s">
        <v>60</v>
      </c>
      <c r="E7" s="22"/>
      <c r="F7" s="24"/>
      <c r="G7" s="24"/>
      <c r="H7" s="18"/>
      <c r="I7" s="18"/>
      <c r="J7" s="18"/>
      <c r="K7" s="24"/>
      <c r="L7" s="24"/>
      <c r="M7" s="24"/>
    </row>
    <row r="8" spans="1:13" ht="26.25" customHeight="1">
      <c r="A8" s="18"/>
      <c r="B8" s="19" t="s">
        <v>1</v>
      </c>
      <c r="C8" s="19"/>
      <c r="D8" s="25" t="s">
        <v>449</v>
      </c>
      <c r="E8" s="26"/>
      <c r="F8" s="26"/>
      <c r="G8" s="24"/>
      <c r="H8" s="18"/>
      <c r="I8" s="18"/>
      <c r="J8" s="18"/>
      <c r="K8" s="24"/>
      <c r="L8" s="24"/>
      <c r="M8" s="24"/>
    </row>
    <row r="9" spans="1:13" ht="15.75">
      <c r="A9" s="18"/>
      <c r="B9" s="19"/>
      <c r="C9" s="19"/>
      <c r="D9" s="27"/>
      <c r="E9" s="22"/>
      <c r="F9" s="22"/>
      <c r="G9" s="24"/>
      <c r="H9" s="18"/>
      <c r="I9" s="18"/>
      <c r="J9" s="18"/>
      <c r="K9" s="24"/>
      <c r="L9" s="24"/>
      <c r="M9" s="24"/>
    </row>
    <row r="10" spans="1:13" ht="15.75">
      <c r="A10" s="18"/>
      <c r="B10" s="11" t="s">
        <v>3</v>
      </c>
      <c r="C10" s="12"/>
      <c r="D10" s="27"/>
      <c r="E10" s="22"/>
      <c r="F10" s="22"/>
      <c r="G10" s="24"/>
      <c r="H10" s="18"/>
      <c r="I10" s="18"/>
      <c r="J10" s="18"/>
      <c r="K10" s="24"/>
      <c r="L10" s="24"/>
      <c r="M10" s="24"/>
    </row>
    <row r="11" spans="1:13" ht="15.75">
      <c r="A11" s="18"/>
      <c r="B11" s="19"/>
      <c r="C11" s="19"/>
      <c r="D11" s="27"/>
      <c r="E11" s="22"/>
      <c r="F11" s="22"/>
      <c r="G11" s="24"/>
      <c r="H11" s="18"/>
      <c r="I11" s="18"/>
      <c r="J11" s="18"/>
      <c r="K11" s="24"/>
      <c r="L11" s="24"/>
      <c r="M11" s="24"/>
    </row>
    <row r="12" spans="1:13" ht="47.1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63" t="s">
        <v>141</v>
      </c>
      <c r="C14" s="58"/>
      <c r="D14" s="58"/>
      <c r="E14" s="59" t="s">
        <v>129</v>
      </c>
      <c r="F14" s="60"/>
      <c r="G14" s="60"/>
      <c r="H14" s="60"/>
      <c r="I14" s="60"/>
      <c r="J14" s="60"/>
      <c r="K14" s="61"/>
      <c r="L14" s="61">
        <v>10.43</v>
      </c>
      <c r="M14" s="61"/>
    </row>
    <row r="15" spans="1:13" ht="30" customHeight="1">
      <c r="B15" s="63" t="s">
        <v>134</v>
      </c>
      <c r="C15" s="58"/>
      <c r="D15" s="58"/>
      <c r="E15" s="59" t="s">
        <v>135</v>
      </c>
      <c r="F15" s="60"/>
      <c r="G15" s="60"/>
      <c r="H15" s="60"/>
      <c r="I15" s="60"/>
      <c r="J15" s="60"/>
      <c r="K15" s="61"/>
      <c r="L15" s="61"/>
      <c r="M15" s="61">
        <v>119.31</v>
      </c>
    </row>
    <row r="16" spans="1:13" ht="30" customHeight="1">
      <c r="B16" s="45"/>
      <c r="C16" s="34"/>
      <c r="D16" s="34"/>
      <c r="E16" s="34"/>
      <c r="F16" s="34" t="s">
        <v>17</v>
      </c>
      <c r="G16" s="40">
        <v>0</v>
      </c>
      <c r="H16" s="40">
        <v>0</v>
      </c>
      <c r="I16" s="40">
        <v>0</v>
      </c>
      <c r="J16" s="40">
        <v>0</v>
      </c>
      <c r="K16" s="42">
        <v>0</v>
      </c>
      <c r="L16" s="42">
        <f>SUM(L14:L14)</f>
        <v>10.43</v>
      </c>
      <c r="M16" s="42">
        <f>SUM(M14:M15)</f>
        <v>119.31</v>
      </c>
    </row>
    <row r="17" spans="2:13" ht="30" customHeight="1">
      <c r="B17" s="45"/>
      <c r="C17" s="34"/>
      <c r="D17" s="34"/>
      <c r="E17" s="34"/>
      <c r="F17" s="34" t="s">
        <v>18</v>
      </c>
      <c r="G17" s="42">
        <v>0.45</v>
      </c>
      <c r="H17" s="42">
        <v>0.24</v>
      </c>
      <c r="I17" s="42">
        <v>0.2</v>
      </c>
      <c r="J17" s="42">
        <v>0.05</v>
      </c>
      <c r="K17" s="46"/>
      <c r="L17" s="46"/>
      <c r="M17" s="64"/>
    </row>
    <row r="18" spans="2:13" ht="30" customHeight="1">
      <c r="B18" s="45"/>
      <c r="C18" s="34"/>
      <c r="D18" s="34"/>
      <c r="E18" s="34"/>
      <c r="F18" s="34" t="s">
        <v>19</v>
      </c>
      <c r="G18" s="42">
        <f>G16*G17</f>
        <v>0</v>
      </c>
      <c r="H18" s="42">
        <f>H16*H17</f>
        <v>0</v>
      </c>
      <c r="I18" s="42">
        <f>I16*I17</f>
        <v>0</v>
      </c>
      <c r="J18" s="42">
        <f>J16*J17</f>
        <v>0</v>
      </c>
      <c r="K18" s="46"/>
      <c r="L18" s="46"/>
      <c r="M18" s="46"/>
    </row>
    <row r="21" spans="2:13" ht="15.75">
      <c r="B21" s="17" t="s">
        <v>20</v>
      </c>
      <c r="C21" s="17"/>
      <c r="D21" s="12"/>
      <c r="E21" s="18"/>
      <c r="F21" s="18"/>
      <c r="G21" s="18"/>
      <c r="H21" s="18"/>
      <c r="I21" s="18"/>
      <c r="J21" s="18"/>
      <c r="K21" s="18"/>
    </row>
    <row r="22" spans="2:13" ht="15" customHeight="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2:13" ht="47.1" customHeight="1">
      <c r="B23" s="183" t="s">
        <v>4</v>
      </c>
      <c r="C23" s="184"/>
      <c r="D23" s="185"/>
      <c r="E23" s="38" t="s">
        <v>5</v>
      </c>
      <c r="F23" s="38" t="s">
        <v>6</v>
      </c>
      <c r="G23" s="38" t="s">
        <v>7</v>
      </c>
      <c r="H23" s="38" t="s">
        <v>8</v>
      </c>
      <c r="I23" s="38" t="s">
        <v>9</v>
      </c>
      <c r="J23" s="38" t="s">
        <v>10</v>
      </c>
      <c r="K23" s="38" t="s">
        <v>11</v>
      </c>
      <c r="L23" s="38" t="s">
        <v>12</v>
      </c>
      <c r="M23" s="38" t="s">
        <v>13</v>
      </c>
    </row>
    <row r="24" spans="2:13" ht="30" customHeight="1">
      <c r="B24" s="32" t="s">
        <v>14</v>
      </c>
      <c r="C24" s="33" t="s">
        <v>15</v>
      </c>
      <c r="D24" s="33" t="s">
        <v>16</v>
      </c>
      <c r="E24" s="34"/>
      <c r="F24" s="34"/>
      <c r="G24" s="34"/>
      <c r="H24" s="34"/>
      <c r="I24" s="34"/>
      <c r="J24" s="34"/>
      <c r="K24" s="34"/>
      <c r="L24" s="34"/>
      <c r="M24" s="34"/>
    </row>
    <row r="25" spans="2:13" ht="30" customHeight="1">
      <c r="B25" s="89">
        <v>41542</v>
      </c>
      <c r="C25" s="90"/>
      <c r="D25" s="90"/>
      <c r="E25" s="78" t="s">
        <v>160</v>
      </c>
      <c r="F25" s="79" t="s">
        <v>151</v>
      </c>
      <c r="G25" s="79"/>
      <c r="H25" s="79"/>
      <c r="I25" s="79"/>
      <c r="J25" s="79"/>
      <c r="K25" s="79"/>
      <c r="L25" s="91">
        <v>6.4</v>
      </c>
      <c r="M25" s="79"/>
    </row>
    <row r="26" spans="2:13" ht="43.5">
      <c r="B26" s="63">
        <v>41549</v>
      </c>
      <c r="C26" s="58"/>
      <c r="D26" s="58"/>
      <c r="E26" s="59" t="s">
        <v>158</v>
      </c>
      <c r="F26" s="60" t="s">
        <v>151</v>
      </c>
      <c r="G26" s="60"/>
      <c r="H26" s="60"/>
      <c r="I26" s="60"/>
      <c r="J26" s="60"/>
      <c r="K26" s="61"/>
      <c r="L26" s="61">
        <v>21.2</v>
      </c>
      <c r="M26" s="61"/>
    </row>
    <row r="27" spans="2:13" ht="30" customHeight="1">
      <c r="B27" s="45"/>
      <c r="C27" s="34"/>
      <c r="D27" s="34"/>
      <c r="E27" s="34"/>
      <c r="F27" s="34" t="s">
        <v>17</v>
      </c>
      <c r="G27" s="40">
        <f>SUM(G25:G25)</f>
        <v>0</v>
      </c>
      <c r="H27" s="40">
        <f>SUM(H25:H25)</f>
        <v>0</v>
      </c>
      <c r="I27" s="40">
        <f>SUM(I25:I25)</f>
        <v>0</v>
      </c>
      <c r="J27" s="40">
        <f>SUM(J25:J25)</f>
        <v>0</v>
      </c>
      <c r="K27" s="42">
        <v>0</v>
      </c>
      <c r="L27" s="42">
        <f>SUM(L25:L26)</f>
        <v>27.6</v>
      </c>
      <c r="M27" s="42">
        <f>SUM(M25:M25)</f>
        <v>0</v>
      </c>
    </row>
    <row r="28" spans="2:13" ht="30" customHeight="1">
      <c r="B28" s="45"/>
      <c r="C28" s="34"/>
      <c r="D28" s="34"/>
      <c r="E28" s="34"/>
      <c r="F28" s="34" t="s">
        <v>18</v>
      </c>
      <c r="G28" s="42">
        <v>0.45</v>
      </c>
      <c r="H28" s="42">
        <v>0.24</v>
      </c>
      <c r="I28" s="42">
        <v>0.2</v>
      </c>
      <c r="J28" s="42">
        <v>0.05</v>
      </c>
      <c r="K28" s="46"/>
      <c r="L28" s="46"/>
      <c r="M28" s="46"/>
    </row>
    <row r="29" spans="2:13" ht="30" customHeight="1">
      <c r="B29" s="45"/>
      <c r="C29" s="34"/>
      <c r="D29" s="34"/>
      <c r="E29" s="34"/>
      <c r="F29" s="34" t="s">
        <v>19</v>
      </c>
      <c r="G29" s="42">
        <f>G27*G28</f>
        <v>0</v>
      </c>
      <c r="H29" s="42">
        <f>H27*H28</f>
        <v>0</v>
      </c>
      <c r="I29" s="42">
        <f>I27*I28</f>
        <v>0</v>
      </c>
      <c r="J29" s="42">
        <f>J27*J28</f>
        <v>0</v>
      </c>
      <c r="K29" s="46"/>
      <c r="L29" s="46"/>
      <c r="M29" s="46"/>
    </row>
  </sheetData>
  <mergeCells count="4">
    <mergeCell ref="B6:D6"/>
    <mergeCell ref="B12:D12"/>
    <mergeCell ref="B5:D5"/>
    <mergeCell ref="B23:D23"/>
  </mergeCells>
  <dataValidations count="1">
    <dataValidation allowBlank="1" showInputMessage="1" showErrorMessage="1" sqref="K26 K14:K15"/>
  </dataValidation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28"/>
  <sheetViews>
    <sheetView showGridLines="0" zoomScale="75" zoomScaleNormal="75" workbookViewId="0">
      <selection activeCell="F31" sqref="F31"/>
    </sheetView>
  </sheetViews>
  <sheetFormatPr defaultRowHeight="15"/>
  <cols>
    <col min="2" max="2" width="15.28515625" customWidth="1"/>
    <col min="3" max="3" width="12.425781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140625" customWidth="1"/>
    <col min="11" max="11" width="16.1406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2" t="s">
        <v>0</v>
      </c>
      <c r="C7" s="2"/>
      <c r="D7" s="3" t="s">
        <v>61</v>
      </c>
      <c r="E7" s="4"/>
      <c r="F7" s="5"/>
      <c r="G7" s="5"/>
      <c r="H7" s="6"/>
      <c r="I7" s="6"/>
      <c r="J7" s="6"/>
      <c r="K7" s="5"/>
      <c r="L7" s="5"/>
      <c r="M7" s="5"/>
    </row>
    <row r="8" spans="1:13" ht="26.25" customHeight="1">
      <c r="A8" s="18"/>
      <c r="B8" s="2" t="s">
        <v>1</v>
      </c>
      <c r="C8" s="2"/>
      <c r="D8" s="7" t="s">
        <v>2</v>
      </c>
      <c r="E8" s="8"/>
      <c r="F8" s="5"/>
      <c r="G8" s="5"/>
      <c r="H8" s="6"/>
      <c r="I8" s="6"/>
      <c r="J8" s="6"/>
      <c r="K8" s="5"/>
      <c r="L8" s="5"/>
      <c r="M8" s="5"/>
    </row>
    <row r="9" spans="1:13" ht="15.75">
      <c r="A9" s="18"/>
      <c r="B9" s="2"/>
      <c r="C9" s="2"/>
      <c r="D9" s="9"/>
      <c r="E9" s="10"/>
      <c r="F9" s="5"/>
      <c r="G9" s="5"/>
      <c r="H9" s="6"/>
      <c r="I9" s="6"/>
      <c r="J9" s="6"/>
      <c r="K9" s="5"/>
      <c r="L9" s="5"/>
      <c r="M9" s="5"/>
    </row>
    <row r="10" spans="1:13" ht="15.75">
      <c r="A10" s="18"/>
      <c r="B10" s="11" t="s">
        <v>3</v>
      </c>
      <c r="C10" s="12"/>
      <c r="D10" s="9"/>
      <c r="E10" s="10"/>
      <c r="F10" s="5"/>
      <c r="G10" s="5"/>
      <c r="H10" s="6"/>
      <c r="I10" s="6"/>
      <c r="J10" s="6"/>
      <c r="K10" s="5"/>
      <c r="L10" s="5"/>
      <c r="M10" s="5"/>
    </row>
    <row r="11" spans="1:13">
      <c r="A11" s="1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1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29.25">
      <c r="B14" s="63">
        <v>41563</v>
      </c>
      <c r="C14" s="58"/>
      <c r="D14" s="58"/>
      <c r="E14" s="59" t="s">
        <v>23</v>
      </c>
      <c r="F14" s="60"/>
      <c r="G14" s="60"/>
      <c r="H14" s="60"/>
      <c r="I14" s="60"/>
      <c r="J14" s="60"/>
      <c r="K14" s="61"/>
      <c r="L14" s="61">
        <v>612</v>
      </c>
      <c r="M14" s="61"/>
    </row>
    <row r="15" spans="1:13" ht="30" customHeight="1">
      <c r="B15" s="63" t="s">
        <v>134</v>
      </c>
      <c r="C15" s="58"/>
      <c r="D15" s="58"/>
      <c r="E15" s="59" t="s">
        <v>135</v>
      </c>
      <c r="F15" s="60"/>
      <c r="G15" s="60"/>
      <c r="H15" s="60"/>
      <c r="I15" s="60"/>
      <c r="J15" s="60"/>
      <c r="K15" s="61"/>
      <c r="L15" s="61"/>
      <c r="M15" s="61">
        <v>119.31</v>
      </c>
    </row>
    <row r="16" spans="1:13" ht="30" customHeight="1">
      <c r="B16" s="45"/>
      <c r="C16" s="34"/>
      <c r="D16" s="34"/>
      <c r="E16" s="34"/>
      <c r="F16" s="34" t="s">
        <v>17</v>
      </c>
      <c r="G16" s="40">
        <v>0</v>
      </c>
      <c r="H16" s="40">
        <v>0</v>
      </c>
      <c r="I16" s="40">
        <v>0</v>
      </c>
      <c r="J16" s="40">
        <v>0</v>
      </c>
      <c r="K16" s="42">
        <v>0</v>
      </c>
      <c r="L16" s="42">
        <f>SUM(L14:L14)</f>
        <v>612</v>
      </c>
      <c r="M16" s="42">
        <f>SUM(M14:M15)</f>
        <v>119.31</v>
      </c>
    </row>
    <row r="17" spans="2:13" ht="30" customHeight="1">
      <c r="B17" s="45"/>
      <c r="C17" s="34"/>
      <c r="D17" s="34"/>
      <c r="E17" s="34"/>
      <c r="F17" s="34" t="s">
        <v>18</v>
      </c>
      <c r="G17" s="42">
        <v>0.45</v>
      </c>
      <c r="H17" s="42">
        <v>0.24</v>
      </c>
      <c r="I17" s="42">
        <v>0.2</v>
      </c>
      <c r="J17" s="42">
        <v>0.05</v>
      </c>
      <c r="K17" s="46"/>
      <c r="L17" s="46"/>
      <c r="M17" s="46"/>
    </row>
    <row r="18" spans="2:13" ht="30" customHeight="1">
      <c r="B18" s="45"/>
      <c r="C18" s="34"/>
      <c r="D18" s="34"/>
      <c r="E18" s="34"/>
      <c r="F18" s="34" t="s">
        <v>19</v>
      </c>
      <c r="G18" s="42">
        <f>G16*G17</f>
        <v>0</v>
      </c>
      <c r="H18" s="42">
        <f>H16*H17</f>
        <v>0</v>
      </c>
      <c r="I18" s="42">
        <f>I16*I17</f>
        <v>0</v>
      </c>
      <c r="J18" s="42">
        <f>J16*J17</f>
        <v>0</v>
      </c>
      <c r="K18" s="46"/>
      <c r="L18" s="46"/>
      <c r="M18" s="46"/>
    </row>
    <row r="20" spans="2:13">
      <c r="B20" s="24"/>
      <c r="C20" s="24"/>
      <c r="D20" s="67"/>
    </row>
    <row r="21" spans="2:13" ht="15.75">
      <c r="B21" s="17" t="s">
        <v>20</v>
      </c>
      <c r="C21" s="17"/>
      <c r="D21" s="12"/>
      <c r="E21" s="6"/>
      <c r="F21" s="6"/>
      <c r="G21" s="6"/>
      <c r="H21" s="6"/>
      <c r="I21" s="6"/>
      <c r="J21" s="6"/>
      <c r="K21" s="6"/>
    </row>
    <row r="22" spans="2:13"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2:13" ht="47.1" customHeight="1">
      <c r="B23" s="183" t="s">
        <v>4</v>
      </c>
      <c r="C23" s="184"/>
      <c r="D23" s="185"/>
      <c r="E23" s="38" t="s">
        <v>5</v>
      </c>
      <c r="F23" s="38" t="s">
        <v>6</v>
      </c>
      <c r="G23" s="38" t="s">
        <v>7</v>
      </c>
      <c r="H23" s="38" t="s">
        <v>8</v>
      </c>
      <c r="I23" s="38" t="s">
        <v>9</v>
      </c>
      <c r="J23" s="38" t="s">
        <v>10</v>
      </c>
      <c r="K23" s="38" t="s">
        <v>11</v>
      </c>
      <c r="L23" s="38" t="s">
        <v>12</v>
      </c>
      <c r="M23" s="38" t="s">
        <v>13</v>
      </c>
    </row>
    <row r="24" spans="2:13" ht="30" customHeight="1">
      <c r="B24" s="32" t="s">
        <v>14</v>
      </c>
      <c r="C24" s="33" t="s">
        <v>15</v>
      </c>
      <c r="D24" s="33" t="s">
        <v>16</v>
      </c>
      <c r="E24" s="34"/>
      <c r="F24" s="34"/>
      <c r="G24" s="34"/>
      <c r="H24" s="34"/>
      <c r="I24" s="34"/>
      <c r="J24" s="34"/>
      <c r="K24" s="34"/>
      <c r="L24" s="34"/>
      <c r="M24" s="34"/>
    </row>
    <row r="25" spans="2:13" ht="43.5">
      <c r="B25" s="63">
        <v>41453</v>
      </c>
      <c r="C25" s="58"/>
      <c r="D25" s="58"/>
      <c r="E25" s="59" t="s">
        <v>205</v>
      </c>
      <c r="F25" s="60" t="s">
        <v>151</v>
      </c>
      <c r="G25" s="60"/>
      <c r="H25" s="60"/>
      <c r="I25" s="60"/>
      <c r="J25" s="60"/>
      <c r="K25" s="61"/>
      <c r="L25" s="61">
        <v>70.2</v>
      </c>
      <c r="M25" s="61"/>
    </row>
    <row r="26" spans="2:13" ht="30" customHeight="1">
      <c r="B26" s="45"/>
      <c r="C26" s="34"/>
      <c r="D26" s="34"/>
      <c r="E26" s="34"/>
      <c r="F26" s="34" t="s">
        <v>17</v>
      </c>
      <c r="G26" s="40">
        <f>SUM(G25:G25)</f>
        <v>0</v>
      </c>
      <c r="H26" s="40">
        <f>SUM(H25:H25)</f>
        <v>0</v>
      </c>
      <c r="I26" s="40">
        <f>SUM(I25:I25)</f>
        <v>0</v>
      </c>
      <c r="J26" s="40">
        <f>SUM(J25:J25)</f>
        <v>0</v>
      </c>
      <c r="K26" s="42">
        <v>0</v>
      </c>
      <c r="L26" s="42">
        <f>SUM(L25:L25)</f>
        <v>70.2</v>
      </c>
      <c r="M26" s="42">
        <f>SUM(M25:M25)</f>
        <v>0</v>
      </c>
    </row>
    <row r="27" spans="2:13" ht="30" customHeight="1">
      <c r="B27" s="45"/>
      <c r="C27" s="34"/>
      <c r="D27" s="34"/>
      <c r="E27" s="34"/>
      <c r="F27" s="34" t="s">
        <v>18</v>
      </c>
      <c r="G27" s="42">
        <v>0.45</v>
      </c>
      <c r="H27" s="42">
        <v>0.24</v>
      </c>
      <c r="I27" s="42">
        <v>0.2</v>
      </c>
      <c r="J27" s="42">
        <v>0.05</v>
      </c>
      <c r="K27" s="46"/>
      <c r="L27" s="46"/>
      <c r="M27" s="46"/>
    </row>
    <row r="28" spans="2:13" ht="30" customHeight="1">
      <c r="B28" s="45"/>
      <c r="C28" s="34"/>
      <c r="D28" s="34"/>
      <c r="E28" s="34"/>
      <c r="F28" s="34" t="s">
        <v>19</v>
      </c>
      <c r="G28" s="42">
        <f>G26*G27</f>
        <v>0</v>
      </c>
      <c r="H28" s="42">
        <f>H26*H27</f>
        <v>0</v>
      </c>
      <c r="I28" s="42">
        <f>I26*I27</f>
        <v>0</v>
      </c>
      <c r="J28" s="42">
        <f>J26*J27</f>
        <v>0</v>
      </c>
      <c r="K28" s="46"/>
      <c r="L28" s="46"/>
      <c r="M28" s="46"/>
    </row>
  </sheetData>
  <mergeCells count="4">
    <mergeCell ref="B6:D6"/>
    <mergeCell ref="B12:D12"/>
    <mergeCell ref="B23:D23"/>
    <mergeCell ref="B5:D5"/>
  </mergeCells>
  <dataValidations count="1">
    <dataValidation allowBlank="1" showInputMessage="1" showErrorMessage="1" sqref="K25 K14:K15"/>
  </dataValidation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zoomScale="75" zoomScaleNormal="75" workbookViewId="0">
      <selection activeCell="H6" sqref="H6"/>
    </sheetView>
  </sheetViews>
  <sheetFormatPr defaultRowHeight="15"/>
  <cols>
    <col min="2" max="2" width="15.5703125" customWidth="1"/>
    <col min="3" max="3" width="16" customWidth="1"/>
    <col min="4" max="4" width="13.710937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42578125" customWidth="1"/>
    <col min="11" max="11" width="14.710937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2" t="s">
        <v>0</v>
      </c>
      <c r="C7" s="2"/>
      <c r="D7" s="3" t="s">
        <v>62</v>
      </c>
      <c r="E7" s="4"/>
      <c r="F7" s="5"/>
      <c r="G7" s="5"/>
      <c r="H7" s="6"/>
      <c r="I7" s="6"/>
      <c r="J7" s="6"/>
      <c r="K7" s="5"/>
      <c r="L7" s="5"/>
      <c r="M7" s="5"/>
    </row>
    <row r="8" spans="1:13" ht="26.25" customHeight="1">
      <c r="A8" s="18"/>
      <c r="B8" s="2" t="s">
        <v>1</v>
      </c>
      <c r="C8" s="2"/>
      <c r="D8" s="7" t="s">
        <v>450</v>
      </c>
      <c r="E8" s="8"/>
      <c r="F8" s="8"/>
      <c r="G8" s="5"/>
      <c r="H8" s="6"/>
      <c r="I8" s="6"/>
      <c r="J8" s="6"/>
      <c r="K8" s="5"/>
      <c r="L8" s="5"/>
      <c r="M8" s="5"/>
    </row>
    <row r="9" spans="1:13" ht="15.75">
      <c r="A9" s="18"/>
      <c r="B9" s="2"/>
      <c r="C9" s="2"/>
      <c r="D9" s="6"/>
      <c r="E9" s="6"/>
      <c r="F9" s="6"/>
      <c r="G9" s="5"/>
      <c r="H9" s="6"/>
      <c r="I9" s="6"/>
      <c r="J9" s="6"/>
      <c r="K9" s="5"/>
      <c r="L9" s="5"/>
      <c r="M9" s="5"/>
    </row>
    <row r="10" spans="1:13" ht="15.75">
      <c r="A10" s="18"/>
      <c r="B10" s="11" t="s">
        <v>3</v>
      </c>
      <c r="C10" s="12"/>
      <c r="D10" s="6"/>
      <c r="E10" s="6"/>
      <c r="F10" s="6"/>
      <c r="G10" s="5"/>
      <c r="H10" s="6"/>
      <c r="I10" s="6"/>
      <c r="J10" s="6"/>
      <c r="K10" s="5"/>
      <c r="L10" s="5"/>
      <c r="M10" s="5"/>
    </row>
    <row r="11" spans="1:13">
      <c r="A11" s="1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1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29.25">
      <c r="B14" s="92">
        <v>41487</v>
      </c>
      <c r="C14" s="93"/>
      <c r="D14" s="93"/>
      <c r="E14" s="59" t="s">
        <v>67</v>
      </c>
      <c r="F14" s="50"/>
      <c r="G14" s="50"/>
      <c r="H14" s="50"/>
      <c r="I14" s="50"/>
      <c r="J14" s="50"/>
      <c r="K14" s="50"/>
      <c r="L14" s="52">
        <v>612</v>
      </c>
      <c r="M14" s="93"/>
    </row>
    <row r="15" spans="1:13" ht="30" customHeight="1">
      <c r="B15" s="92" t="s">
        <v>141</v>
      </c>
      <c r="C15" s="93"/>
      <c r="D15" s="93"/>
      <c r="E15" s="59" t="s">
        <v>129</v>
      </c>
      <c r="F15" s="50"/>
      <c r="G15" s="50"/>
      <c r="H15" s="50"/>
      <c r="I15" s="50"/>
      <c r="J15" s="50"/>
      <c r="K15" s="50"/>
      <c r="L15" s="52">
        <v>102.57</v>
      </c>
      <c r="M15" s="93"/>
    </row>
    <row r="16" spans="1:13" ht="30" customHeight="1">
      <c r="B16" s="45"/>
      <c r="C16" s="34"/>
      <c r="D16" s="34"/>
      <c r="E16" s="34"/>
      <c r="F16" s="34" t="s">
        <v>17</v>
      </c>
      <c r="G16" s="40">
        <v>0</v>
      </c>
      <c r="H16" s="40">
        <v>0</v>
      </c>
      <c r="I16" s="40">
        <v>0</v>
      </c>
      <c r="J16" s="40">
        <v>0</v>
      </c>
      <c r="K16" s="42">
        <v>0</v>
      </c>
      <c r="L16" s="42">
        <f>SUM(L14:L15)</f>
        <v>714.56999999999994</v>
      </c>
      <c r="M16" s="42">
        <v>0</v>
      </c>
    </row>
    <row r="17" spans="2:13" ht="30" customHeight="1">
      <c r="B17" s="45"/>
      <c r="C17" s="34"/>
      <c r="D17" s="34"/>
      <c r="E17" s="34"/>
      <c r="F17" s="34" t="s">
        <v>18</v>
      </c>
      <c r="G17" s="42">
        <v>0.45</v>
      </c>
      <c r="H17" s="42">
        <v>0.24</v>
      </c>
      <c r="I17" s="42">
        <v>0.2</v>
      </c>
      <c r="J17" s="42">
        <v>0.05</v>
      </c>
      <c r="K17" s="46"/>
      <c r="L17" s="46"/>
      <c r="M17" s="46"/>
    </row>
    <row r="18" spans="2:13" ht="30" customHeight="1">
      <c r="B18" s="45"/>
      <c r="C18" s="34"/>
      <c r="D18" s="34"/>
      <c r="E18" s="34"/>
      <c r="F18" s="34" t="s">
        <v>19</v>
      </c>
      <c r="G18" s="42">
        <f>G16*G17</f>
        <v>0</v>
      </c>
      <c r="H18" s="42">
        <f>H16*H17</f>
        <v>0</v>
      </c>
      <c r="I18" s="42">
        <f>I16*I17</f>
        <v>0</v>
      </c>
      <c r="J18" s="42">
        <f>J16*J17</f>
        <v>0</v>
      </c>
      <c r="K18" s="46"/>
      <c r="L18" s="46"/>
      <c r="M18" s="46"/>
    </row>
    <row r="20" spans="2:13">
      <c r="B20" s="24"/>
      <c r="D20" s="67"/>
    </row>
    <row r="21" spans="2:13" ht="15.75">
      <c r="B21" s="17" t="s">
        <v>20</v>
      </c>
      <c r="C21" s="17"/>
      <c r="D21" s="12"/>
      <c r="E21" s="6"/>
      <c r="F21" s="6"/>
      <c r="G21" s="6"/>
      <c r="H21" s="6"/>
      <c r="I21" s="6"/>
      <c r="J21" s="6"/>
      <c r="K21" s="6"/>
    </row>
    <row r="22" spans="2:13" ht="15" customHeight="1"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2:13" ht="47.1" customHeight="1">
      <c r="B23" s="183" t="s">
        <v>4</v>
      </c>
      <c r="C23" s="184"/>
      <c r="D23" s="185"/>
      <c r="E23" s="38" t="s">
        <v>5</v>
      </c>
      <c r="F23" s="38" t="s">
        <v>6</v>
      </c>
      <c r="G23" s="38" t="s">
        <v>7</v>
      </c>
      <c r="H23" s="38" t="s">
        <v>8</v>
      </c>
      <c r="I23" s="38" t="s">
        <v>9</v>
      </c>
      <c r="J23" s="38" t="s">
        <v>10</v>
      </c>
      <c r="K23" s="38" t="s">
        <v>11</v>
      </c>
      <c r="L23" s="38" t="s">
        <v>12</v>
      </c>
      <c r="M23" s="38" t="s">
        <v>13</v>
      </c>
    </row>
    <row r="24" spans="2:13" ht="30" customHeight="1">
      <c r="B24" s="32" t="s">
        <v>14</v>
      </c>
      <c r="C24" s="33" t="s">
        <v>15</v>
      </c>
      <c r="D24" s="33" t="s">
        <v>16</v>
      </c>
      <c r="E24" s="34"/>
      <c r="F24" s="34"/>
      <c r="G24" s="34"/>
      <c r="H24" s="34"/>
      <c r="I24" s="34"/>
      <c r="J24" s="34"/>
      <c r="K24" s="34"/>
      <c r="L24" s="34"/>
      <c r="M24" s="34"/>
    </row>
    <row r="25" spans="2:13" ht="43.5">
      <c r="B25" s="94">
        <v>41549</v>
      </c>
      <c r="C25" s="75"/>
      <c r="D25" s="75"/>
      <c r="E25" s="59" t="s">
        <v>158</v>
      </c>
      <c r="F25" s="86"/>
      <c r="G25" s="86"/>
      <c r="H25" s="86"/>
      <c r="I25" s="86"/>
      <c r="J25" s="86"/>
      <c r="K25" s="86"/>
      <c r="L25" s="95">
        <v>21.2</v>
      </c>
      <c r="M25" s="75"/>
    </row>
    <row r="26" spans="2:13" ht="30" customHeight="1">
      <c r="B26" s="45"/>
      <c r="C26" s="34"/>
      <c r="D26" s="34"/>
      <c r="E26" s="34"/>
      <c r="F26" s="34" t="s">
        <v>17</v>
      </c>
      <c r="G26" s="40">
        <f>SUM(G25:G25)</f>
        <v>0</v>
      </c>
      <c r="H26" s="40">
        <f>SUM(H25:H25)</f>
        <v>0</v>
      </c>
      <c r="I26" s="40">
        <f>SUM(I25:I25)</f>
        <v>0</v>
      </c>
      <c r="J26" s="40">
        <f>SUM(J25:J25)</f>
        <v>0</v>
      </c>
      <c r="K26" s="42">
        <v>0</v>
      </c>
      <c r="L26" s="42">
        <f>SUM(L25:L25)</f>
        <v>21.2</v>
      </c>
      <c r="M26" s="42">
        <f>SUM(M25:M25)</f>
        <v>0</v>
      </c>
    </row>
    <row r="27" spans="2:13" ht="30" customHeight="1">
      <c r="B27" s="45"/>
      <c r="C27" s="34"/>
      <c r="D27" s="34"/>
      <c r="E27" s="34"/>
      <c r="F27" s="34" t="s">
        <v>18</v>
      </c>
      <c r="G27" s="42">
        <v>0.45</v>
      </c>
      <c r="H27" s="42">
        <v>0.24</v>
      </c>
      <c r="I27" s="42">
        <v>0.2</v>
      </c>
      <c r="J27" s="42">
        <v>0.05</v>
      </c>
      <c r="K27" s="46"/>
      <c r="L27" s="46"/>
      <c r="M27" s="46"/>
    </row>
    <row r="28" spans="2:13" ht="30" customHeight="1">
      <c r="B28" s="45"/>
      <c r="C28" s="34"/>
      <c r="D28" s="34"/>
      <c r="E28" s="34"/>
      <c r="F28" s="34" t="s">
        <v>19</v>
      </c>
      <c r="G28" s="42">
        <f>G26*G27</f>
        <v>0</v>
      </c>
      <c r="H28" s="42">
        <f>H26*H27</f>
        <v>0</v>
      </c>
      <c r="I28" s="42">
        <f>I26*I27</f>
        <v>0</v>
      </c>
      <c r="J28" s="42">
        <f>J26*J27</f>
        <v>0</v>
      </c>
      <c r="K28" s="46"/>
      <c r="L28" s="46"/>
      <c r="M28" s="46"/>
    </row>
  </sheetData>
  <mergeCells count="4">
    <mergeCell ref="B6:D6"/>
    <mergeCell ref="B12:D12"/>
    <mergeCell ref="B5:D5"/>
    <mergeCell ref="B23:D23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showGridLines="0" zoomScale="75" zoomScaleNormal="75" workbookViewId="0">
      <selection activeCell="L15" sqref="L15"/>
    </sheetView>
  </sheetViews>
  <sheetFormatPr defaultRowHeight="15"/>
  <cols>
    <col min="2" max="2" width="15" customWidth="1"/>
    <col min="3" max="3" width="15.85546875" customWidth="1"/>
    <col min="4" max="4" width="10.140625" customWidth="1"/>
    <col min="5" max="5" width="23.42578125" bestFit="1" customWidth="1"/>
    <col min="6" max="6" width="31.28515625" customWidth="1"/>
    <col min="7" max="7" width="9.7109375" bestFit="1" customWidth="1"/>
    <col min="8" max="8" width="14" bestFit="1" customWidth="1"/>
    <col min="9" max="9" width="9.7109375" bestFit="1" customWidth="1"/>
    <col min="10" max="10" width="13.7109375" customWidth="1"/>
    <col min="11" max="11" width="14.85546875" bestFit="1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2" t="s">
        <v>0</v>
      </c>
      <c r="C7" s="2"/>
      <c r="D7" s="3" t="s">
        <v>63</v>
      </c>
      <c r="E7" s="4"/>
      <c r="F7" s="5"/>
      <c r="G7" s="5"/>
      <c r="H7" s="6"/>
      <c r="I7" s="6"/>
      <c r="J7" s="6"/>
      <c r="K7" s="5"/>
      <c r="L7" s="5"/>
      <c r="M7" s="5"/>
    </row>
    <row r="8" spans="1:13" ht="26.25" customHeight="1">
      <c r="A8" s="18"/>
      <c r="B8" s="2" t="s">
        <v>1</v>
      </c>
      <c r="C8" s="2"/>
      <c r="D8" s="3" t="s">
        <v>2</v>
      </c>
      <c r="E8" s="4"/>
      <c r="F8" s="5"/>
      <c r="G8" s="5"/>
      <c r="H8" s="6"/>
      <c r="I8" s="6"/>
      <c r="J8" s="6"/>
      <c r="K8" s="5"/>
      <c r="L8" s="5"/>
      <c r="M8" s="5"/>
    </row>
    <row r="9" spans="1:13" ht="15.75">
      <c r="A9" s="18"/>
      <c r="B9" s="2"/>
      <c r="C9" s="2"/>
      <c r="D9" s="9"/>
      <c r="E9" s="10"/>
      <c r="F9" s="5"/>
      <c r="G9" s="5"/>
      <c r="H9" s="6"/>
      <c r="I9" s="6"/>
      <c r="J9" s="6"/>
      <c r="K9" s="5"/>
      <c r="L9" s="5"/>
      <c r="M9" s="5"/>
    </row>
    <row r="10" spans="1:13" ht="15.75">
      <c r="A10" s="18"/>
      <c r="B10" s="11" t="s">
        <v>3</v>
      </c>
      <c r="C10" s="12"/>
      <c r="D10" s="9"/>
      <c r="E10" s="10"/>
      <c r="F10" s="5"/>
      <c r="G10" s="5"/>
      <c r="H10" s="6"/>
      <c r="I10" s="6"/>
      <c r="J10" s="6"/>
      <c r="K10" s="5"/>
      <c r="L10" s="5"/>
      <c r="M10" s="5"/>
    </row>
    <row r="11" spans="1:13">
      <c r="A11" s="1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1" customHeight="1">
      <c r="B12" s="186" t="s">
        <v>4</v>
      </c>
      <c r="C12" s="186"/>
      <c r="D12" s="186"/>
      <c r="E12" s="83" t="s">
        <v>5</v>
      </c>
      <c r="F12" s="83" t="s">
        <v>6</v>
      </c>
      <c r="G12" s="83" t="s">
        <v>7</v>
      </c>
      <c r="H12" s="83" t="s">
        <v>8</v>
      </c>
      <c r="I12" s="83" t="s">
        <v>9</v>
      </c>
      <c r="J12" s="83" t="s">
        <v>10</v>
      </c>
      <c r="K12" s="83" t="s">
        <v>11</v>
      </c>
      <c r="L12" s="83" t="s">
        <v>12</v>
      </c>
      <c r="M12" s="83" t="s">
        <v>13</v>
      </c>
    </row>
    <row r="13" spans="1:13" ht="30" customHeight="1">
      <c r="B13" s="96" t="s">
        <v>14</v>
      </c>
      <c r="C13" s="83" t="s">
        <v>15</v>
      </c>
      <c r="D13" s="83" t="s">
        <v>16</v>
      </c>
      <c r="E13" s="84"/>
      <c r="F13" s="84"/>
      <c r="G13" s="84"/>
      <c r="H13" s="84"/>
      <c r="I13" s="84"/>
      <c r="J13" s="84"/>
      <c r="K13" s="84"/>
      <c r="L13" s="84"/>
      <c r="M13" s="84"/>
    </row>
    <row r="14" spans="1:13" ht="30" customHeight="1">
      <c r="B14" s="97" t="s">
        <v>134</v>
      </c>
      <c r="C14" s="98"/>
      <c r="D14" s="98"/>
      <c r="E14" s="99" t="s">
        <v>135</v>
      </c>
      <c r="F14" s="100"/>
      <c r="G14" s="100"/>
      <c r="H14" s="100"/>
      <c r="I14" s="100"/>
      <c r="J14" s="100"/>
      <c r="K14" s="101"/>
      <c r="L14" s="101"/>
      <c r="M14" s="101">
        <v>119.31</v>
      </c>
    </row>
    <row r="15" spans="1:13" ht="30" customHeight="1">
      <c r="B15" s="84"/>
      <c r="C15" s="84"/>
      <c r="D15" s="84"/>
      <c r="E15" s="84"/>
      <c r="F15" s="84" t="s">
        <v>17</v>
      </c>
      <c r="G15" s="73">
        <f>SUM(G14:G14)</f>
        <v>0</v>
      </c>
      <c r="H15" s="73">
        <f>SUM(H14:H14)</f>
        <v>0</v>
      </c>
      <c r="I15" s="73">
        <f>SUM(I14:I14)</f>
        <v>0</v>
      </c>
      <c r="J15" s="73">
        <f>SUM(J14:J14)</f>
        <v>0</v>
      </c>
      <c r="K15" s="102">
        <f>SUM(K14)</f>
        <v>0</v>
      </c>
      <c r="L15" s="102">
        <f>SUM(L14:L14)</f>
        <v>0</v>
      </c>
      <c r="M15" s="102">
        <f>SUM(M14)</f>
        <v>119.31</v>
      </c>
    </row>
    <row r="16" spans="1:13" ht="30" customHeight="1">
      <c r="B16" s="84"/>
      <c r="C16" s="84"/>
      <c r="D16" s="84"/>
      <c r="E16" s="84"/>
      <c r="F16" s="84" t="s">
        <v>18</v>
      </c>
      <c r="G16" s="87">
        <v>0.45</v>
      </c>
      <c r="H16" s="87">
        <v>0.24</v>
      </c>
      <c r="I16" s="87">
        <v>0.2</v>
      </c>
      <c r="J16" s="103">
        <v>0.05</v>
      </c>
      <c r="K16" s="104"/>
      <c r="L16" s="105"/>
      <c r="M16" s="106"/>
    </row>
    <row r="17" spans="2:13" ht="30" customHeight="1">
      <c r="B17" s="84"/>
      <c r="C17" s="84"/>
      <c r="D17" s="84"/>
      <c r="E17" s="84"/>
      <c r="F17" s="84" t="s">
        <v>19</v>
      </c>
      <c r="G17" s="87">
        <f>G15*G16</f>
        <v>0</v>
      </c>
      <c r="H17" s="87">
        <f>H15*H16</f>
        <v>0</v>
      </c>
      <c r="I17" s="87">
        <f>I15*I16</f>
        <v>0</v>
      </c>
      <c r="J17" s="103">
        <f>J15*J16</f>
        <v>0</v>
      </c>
      <c r="K17" s="107"/>
      <c r="L17" s="108"/>
      <c r="M17" s="109"/>
    </row>
    <row r="19" spans="2:13">
      <c r="B19" s="24"/>
      <c r="C19" s="24"/>
      <c r="D19" s="67"/>
    </row>
    <row r="20" spans="2:13" ht="15.75">
      <c r="B20" s="17" t="s">
        <v>20</v>
      </c>
      <c r="C20" s="17"/>
      <c r="D20" s="12"/>
      <c r="E20" s="6"/>
      <c r="F20" s="6"/>
      <c r="G20" s="6"/>
      <c r="H20" s="6"/>
      <c r="I20" s="6"/>
      <c r="J20" s="6"/>
      <c r="K20" s="6"/>
    </row>
    <row r="21" spans="2:13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3" ht="47.1" customHeight="1">
      <c r="B22" s="183" t="s">
        <v>4</v>
      </c>
      <c r="C22" s="184"/>
      <c r="D22" s="185"/>
      <c r="E22" s="38" t="s">
        <v>5</v>
      </c>
      <c r="F22" s="38" t="s">
        <v>6</v>
      </c>
      <c r="G22" s="38" t="s">
        <v>7</v>
      </c>
      <c r="H22" s="38" t="s">
        <v>8</v>
      </c>
      <c r="I22" s="38" t="s">
        <v>9</v>
      </c>
      <c r="J22" s="38" t="s">
        <v>10</v>
      </c>
      <c r="K22" s="38" t="s">
        <v>11</v>
      </c>
      <c r="L22" s="38" t="s">
        <v>12</v>
      </c>
      <c r="M22" s="38" t="s">
        <v>13</v>
      </c>
    </row>
    <row r="23" spans="2:13" ht="30" customHeight="1">
      <c r="B23" s="32" t="s">
        <v>14</v>
      </c>
      <c r="C23" s="33" t="s">
        <v>15</v>
      </c>
      <c r="D23" s="33" t="s">
        <v>16</v>
      </c>
      <c r="E23" s="34"/>
      <c r="F23" s="34"/>
      <c r="G23" s="34"/>
      <c r="H23" s="34"/>
      <c r="I23" s="34"/>
      <c r="J23" s="34"/>
      <c r="K23" s="34"/>
      <c r="L23" s="34"/>
      <c r="M23" s="34"/>
    </row>
    <row r="24" spans="2:13" ht="30" customHeight="1">
      <c r="B24" s="47"/>
      <c r="C24" s="50"/>
      <c r="D24" s="50"/>
      <c r="E24" s="51"/>
      <c r="F24" s="50"/>
      <c r="G24" s="50"/>
      <c r="H24" s="50"/>
      <c r="I24" s="50"/>
      <c r="J24" s="50"/>
      <c r="K24" s="50"/>
      <c r="L24" s="62"/>
      <c r="M24" s="50"/>
    </row>
    <row r="25" spans="2:13" ht="30" customHeight="1">
      <c r="B25" s="45"/>
      <c r="C25" s="34"/>
      <c r="D25" s="34"/>
      <c r="E25" s="34"/>
      <c r="F25" s="34" t="s">
        <v>17</v>
      </c>
      <c r="G25" s="40">
        <f>SUM(G24:G24)</f>
        <v>0</v>
      </c>
      <c r="H25" s="40">
        <f>SUM(H24:H24)</f>
        <v>0</v>
      </c>
      <c r="I25" s="40">
        <f>SUM(I24:I24)</f>
        <v>0</v>
      </c>
      <c r="J25" s="40">
        <f>SUM(J24:J24)</f>
        <v>0</v>
      </c>
      <c r="K25" s="42">
        <v>0</v>
      </c>
      <c r="L25" s="42">
        <f>SUM(L24:L24)</f>
        <v>0</v>
      </c>
      <c r="M25" s="42">
        <f>SUM(M24:M24)</f>
        <v>0</v>
      </c>
    </row>
    <row r="26" spans="2:13" ht="30" customHeight="1">
      <c r="B26" s="45"/>
      <c r="C26" s="34"/>
      <c r="D26" s="34"/>
      <c r="E26" s="34"/>
      <c r="F26" s="34" t="s">
        <v>18</v>
      </c>
      <c r="G26" s="42">
        <v>0.45</v>
      </c>
      <c r="H26" s="42">
        <v>0.24</v>
      </c>
      <c r="I26" s="42">
        <v>0.2</v>
      </c>
      <c r="J26" s="42">
        <v>0.05</v>
      </c>
      <c r="K26" s="46"/>
      <c r="L26" s="46"/>
      <c r="M26" s="46"/>
    </row>
    <row r="27" spans="2:13" ht="30" customHeight="1">
      <c r="B27" s="45"/>
      <c r="C27" s="34"/>
      <c r="D27" s="34"/>
      <c r="E27" s="34"/>
      <c r="F27" s="34" t="s">
        <v>19</v>
      </c>
      <c r="G27" s="42">
        <f>G25*G26</f>
        <v>0</v>
      </c>
      <c r="H27" s="42">
        <f>H25*H26</f>
        <v>0</v>
      </c>
      <c r="I27" s="42">
        <f>I25*I26</f>
        <v>0</v>
      </c>
      <c r="J27" s="42">
        <f>J25*J26</f>
        <v>0</v>
      </c>
      <c r="K27" s="46"/>
      <c r="L27" s="46"/>
      <c r="M27" s="46"/>
    </row>
  </sheetData>
  <mergeCells count="4">
    <mergeCell ref="B6:D6"/>
    <mergeCell ref="B12:D12"/>
    <mergeCell ref="B22:D22"/>
    <mergeCell ref="B5:D5"/>
  </mergeCells>
  <dataValidations count="1">
    <dataValidation allowBlank="1" showInputMessage="1" showErrorMessage="1" sqref="K14"/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  <ignoredErrors>
    <ignoredError sqref="K15:L15" formula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zoomScale="75" zoomScaleNormal="75" workbookViewId="0">
      <selection activeCell="E33" sqref="E33"/>
    </sheetView>
  </sheetViews>
  <sheetFormatPr defaultRowHeight="15"/>
  <cols>
    <col min="2" max="2" width="16.140625" customWidth="1"/>
    <col min="3" max="3" width="17.7109375" customWidth="1"/>
    <col min="4" max="4" width="15" customWidth="1"/>
    <col min="5" max="5" width="30.5703125" customWidth="1"/>
    <col min="6" max="6" width="28.140625" customWidth="1"/>
    <col min="7" max="7" width="14.140625" bestFit="1" customWidth="1"/>
    <col min="8" max="8" width="15.140625" customWidth="1"/>
    <col min="9" max="9" width="11.28515625" customWidth="1"/>
    <col min="10" max="10" width="12.85546875" customWidth="1"/>
    <col min="11" max="11" width="15" bestFit="1" customWidth="1"/>
    <col min="12" max="12" width="13.28515625" customWidth="1"/>
    <col min="13" max="13" width="12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19" t="s">
        <v>0</v>
      </c>
      <c r="C7" s="19"/>
      <c r="D7" s="20" t="s">
        <v>64</v>
      </c>
      <c r="E7" s="22"/>
      <c r="F7" s="22"/>
      <c r="G7" s="24"/>
      <c r="H7" s="18"/>
      <c r="I7" s="18"/>
      <c r="J7" s="18"/>
      <c r="K7" s="24"/>
      <c r="L7" s="24"/>
      <c r="M7" s="24"/>
    </row>
    <row r="8" spans="1:13" ht="26.25" customHeight="1">
      <c r="A8" s="18"/>
      <c r="B8" s="19" t="s">
        <v>1</v>
      </c>
      <c r="C8" s="19"/>
      <c r="D8" s="25" t="s">
        <v>2</v>
      </c>
      <c r="E8" s="26"/>
      <c r="F8" s="22"/>
      <c r="G8" s="24"/>
      <c r="H8" s="18"/>
      <c r="I8" s="18"/>
      <c r="J8" s="18"/>
      <c r="K8" s="24"/>
      <c r="L8" s="24"/>
      <c r="M8" s="24"/>
    </row>
    <row r="9" spans="1:13" ht="15.75">
      <c r="A9" s="18"/>
      <c r="B9" s="19"/>
      <c r="C9" s="19"/>
      <c r="D9" s="27"/>
      <c r="E9" s="22"/>
      <c r="F9" s="22"/>
      <c r="G9" s="24"/>
      <c r="H9" s="18"/>
      <c r="I9" s="18"/>
      <c r="J9" s="18"/>
      <c r="K9" s="24"/>
      <c r="L9" s="24"/>
      <c r="M9" s="24"/>
    </row>
    <row r="10" spans="1:13" ht="15.75">
      <c r="A10" s="18"/>
      <c r="B10" s="11" t="s">
        <v>3</v>
      </c>
      <c r="C10" s="12"/>
      <c r="D10" s="27"/>
      <c r="E10" s="22"/>
      <c r="F10" s="22"/>
      <c r="G10" s="24"/>
      <c r="H10" s="18"/>
      <c r="I10" s="18"/>
      <c r="J10" s="18"/>
      <c r="K10" s="24"/>
      <c r="L10" s="24"/>
      <c r="M10" s="24"/>
    </row>
    <row r="11" spans="1:1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47.1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57">
        <v>41407</v>
      </c>
      <c r="C14" s="58"/>
      <c r="D14" s="58"/>
      <c r="E14" s="110" t="s">
        <v>67</v>
      </c>
      <c r="F14" s="111"/>
      <c r="G14" s="112"/>
      <c r="H14" s="60"/>
      <c r="I14" s="60"/>
      <c r="J14" s="60"/>
      <c r="K14" s="61"/>
      <c r="L14" s="68">
        <v>612</v>
      </c>
      <c r="M14" s="61"/>
    </row>
    <row r="15" spans="1:13" ht="30" customHeight="1">
      <c r="B15" s="63" t="s">
        <v>134</v>
      </c>
      <c r="C15" s="58"/>
      <c r="D15" s="58"/>
      <c r="E15" s="110" t="s">
        <v>135</v>
      </c>
      <c r="F15" s="111"/>
      <c r="G15" s="112"/>
      <c r="H15" s="60"/>
      <c r="I15" s="60"/>
      <c r="J15" s="60"/>
      <c r="K15" s="61"/>
      <c r="L15" s="68"/>
      <c r="M15" s="61">
        <v>119.31</v>
      </c>
    </row>
    <row r="16" spans="1:13" ht="30" customHeight="1">
      <c r="B16" s="45"/>
      <c r="C16" s="34"/>
      <c r="D16" s="34"/>
      <c r="E16" s="34"/>
      <c r="F16" s="34" t="s">
        <v>17</v>
      </c>
      <c r="G16" s="40">
        <f t="shared" ref="G16:L16" si="0">SUM(G14:G14)</f>
        <v>0</v>
      </c>
      <c r="H16" s="40">
        <f t="shared" si="0"/>
        <v>0</v>
      </c>
      <c r="I16" s="40">
        <f t="shared" si="0"/>
        <v>0</v>
      </c>
      <c r="J16" s="40">
        <f t="shared" si="0"/>
        <v>0</v>
      </c>
      <c r="K16" s="42">
        <f t="shared" si="0"/>
        <v>0</v>
      </c>
      <c r="L16" s="42">
        <f t="shared" si="0"/>
        <v>612</v>
      </c>
      <c r="M16" s="42">
        <f>SUM(M14:M15)</f>
        <v>119.31</v>
      </c>
    </row>
    <row r="17" spans="2:13" ht="30" customHeight="1">
      <c r="B17" s="45"/>
      <c r="C17" s="34"/>
      <c r="D17" s="34"/>
      <c r="E17" s="34"/>
      <c r="F17" s="34" t="s">
        <v>18</v>
      </c>
      <c r="G17" s="42">
        <v>0.45</v>
      </c>
      <c r="H17" s="42">
        <v>0.24</v>
      </c>
      <c r="I17" s="42">
        <v>0.2</v>
      </c>
      <c r="J17" s="42">
        <v>0.05</v>
      </c>
      <c r="K17" s="46"/>
      <c r="L17" s="46"/>
      <c r="M17" s="64"/>
    </row>
    <row r="18" spans="2:13" ht="30" customHeight="1">
      <c r="B18" s="45"/>
      <c r="C18" s="34"/>
      <c r="D18" s="34"/>
      <c r="E18" s="34"/>
      <c r="F18" s="34" t="s">
        <v>19</v>
      </c>
      <c r="G18" s="42">
        <f>G16*G17</f>
        <v>0</v>
      </c>
      <c r="H18" s="42">
        <f>H16*H17</f>
        <v>0</v>
      </c>
      <c r="I18" s="42">
        <f>I16*I17</f>
        <v>0</v>
      </c>
      <c r="J18" s="42">
        <f>J16*J17</f>
        <v>0</v>
      </c>
      <c r="K18" s="46"/>
      <c r="L18" s="46"/>
      <c r="M18" s="46"/>
    </row>
    <row r="21" spans="2:13" ht="15.75">
      <c r="B21" s="17" t="s">
        <v>20</v>
      </c>
      <c r="C21" s="17"/>
      <c r="D21" s="12"/>
      <c r="E21" s="18"/>
      <c r="F21" s="18"/>
      <c r="G21" s="18"/>
      <c r="H21" s="18"/>
      <c r="I21" s="18"/>
      <c r="J21" s="18"/>
      <c r="K21" s="18"/>
    </row>
    <row r="22" spans="2:13" ht="15" customHeight="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2:13" ht="47.1" customHeight="1">
      <c r="B23" s="183" t="s">
        <v>4</v>
      </c>
      <c r="C23" s="184"/>
      <c r="D23" s="185"/>
      <c r="E23" s="38" t="s">
        <v>5</v>
      </c>
      <c r="F23" s="38" t="s">
        <v>6</v>
      </c>
      <c r="G23" s="38" t="s">
        <v>7</v>
      </c>
      <c r="H23" s="38" t="s">
        <v>8</v>
      </c>
      <c r="I23" s="38" t="s">
        <v>9</v>
      </c>
      <c r="J23" s="38" t="s">
        <v>10</v>
      </c>
      <c r="K23" s="38" t="s">
        <v>11</v>
      </c>
      <c r="L23" s="38" t="s">
        <v>12</v>
      </c>
      <c r="M23" s="38" t="s">
        <v>13</v>
      </c>
    </row>
    <row r="24" spans="2:13" ht="30" customHeight="1">
      <c r="B24" s="32" t="s">
        <v>14</v>
      </c>
      <c r="C24" s="33" t="s">
        <v>15</v>
      </c>
      <c r="D24" s="33" t="s">
        <v>16</v>
      </c>
      <c r="E24" s="34"/>
      <c r="F24" s="34"/>
      <c r="G24" s="34"/>
      <c r="H24" s="34"/>
      <c r="I24" s="34"/>
      <c r="J24" s="34"/>
      <c r="K24" s="34"/>
      <c r="L24" s="34"/>
      <c r="M24" s="34"/>
    </row>
    <row r="25" spans="2:13" ht="30" customHeight="1">
      <c r="B25" s="47"/>
      <c r="C25" s="40"/>
      <c r="D25" s="40"/>
      <c r="E25" s="41"/>
      <c r="F25" s="40"/>
      <c r="G25" s="40"/>
      <c r="H25" s="40"/>
      <c r="I25" s="40"/>
      <c r="J25" s="40"/>
      <c r="K25" s="40"/>
      <c r="L25" s="42"/>
      <c r="M25" s="40"/>
    </row>
    <row r="26" spans="2:13" ht="30" customHeight="1">
      <c r="B26" s="45"/>
      <c r="C26" s="34"/>
      <c r="D26" s="34"/>
      <c r="E26" s="34"/>
      <c r="F26" s="34" t="s">
        <v>17</v>
      </c>
      <c r="G26" s="40">
        <f>SUM(G25:G25)</f>
        <v>0</v>
      </c>
      <c r="H26" s="40">
        <f>SUM(H25:H25)</f>
        <v>0</v>
      </c>
      <c r="I26" s="40">
        <f>SUM(I25:I25)</f>
        <v>0</v>
      </c>
      <c r="J26" s="40">
        <f>SUM(J25:J25)</f>
        <v>0</v>
      </c>
      <c r="K26" s="42">
        <v>0</v>
      </c>
      <c r="L26" s="42">
        <f>SUM(L25:L25)</f>
        <v>0</v>
      </c>
      <c r="M26" s="42">
        <f>SUM(M25:M25)</f>
        <v>0</v>
      </c>
    </row>
    <row r="27" spans="2:13" ht="30" customHeight="1">
      <c r="B27" s="45"/>
      <c r="C27" s="34"/>
      <c r="D27" s="34"/>
      <c r="E27" s="34"/>
      <c r="F27" s="34" t="s">
        <v>18</v>
      </c>
      <c r="G27" s="42">
        <v>0.45</v>
      </c>
      <c r="H27" s="42">
        <v>0.24</v>
      </c>
      <c r="I27" s="42">
        <v>0.2</v>
      </c>
      <c r="J27" s="42">
        <v>0.05</v>
      </c>
      <c r="K27" s="46"/>
      <c r="L27" s="46"/>
      <c r="M27" s="46"/>
    </row>
    <row r="28" spans="2:13" ht="30" customHeight="1">
      <c r="B28" s="45"/>
      <c r="C28" s="34"/>
      <c r="D28" s="34"/>
      <c r="E28" s="34"/>
      <c r="F28" s="34" t="s">
        <v>19</v>
      </c>
      <c r="G28" s="42">
        <f>G26*G27</f>
        <v>0</v>
      </c>
      <c r="H28" s="42">
        <f>H26*H27</f>
        <v>0</v>
      </c>
      <c r="I28" s="42">
        <f>I26*I27</f>
        <v>0</v>
      </c>
      <c r="J28" s="42">
        <f>J26*J27</f>
        <v>0</v>
      </c>
      <c r="K28" s="46"/>
      <c r="L28" s="46"/>
      <c r="M28" s="46"/>
    </row>
  </sheetData>
  <mergeCells count="4">
    <mergeCell ref="B6:D6"/>
    <mergeCell ref="B12:D12"/>
    <mergeCell ref="B5:D5"/>
    <mergeCell ref="B23:D23"/>
  </mergeCells>
  <dataValidations count="1">
    <dataValidation allowBlank="1" showInputMessage="1" showErrorMessage="1" sqref="K14:K15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dimension ref="A1:M30"/>
  <sheetViews>
    <sheetView showGridLines="0" topLeftCell="A4" zoomScale="75" zoomScaleNormal="75" workbookViewId="0">
      <selection activeCell="I27" sqref="I27"/>
    </sheetView>
  </sheetViews>
  <sheetFormatPr defaultRowHeight="15"/>
  <cols>
    <col min="2" max="2" width="16" customWidth="1"/>
    <col min="3" max="3" width="13" customWidth="1"/>
    <col min="4" max="4" width="16.1406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42578125" customWidth="1"/>
    <col min="11" max="11" width="14.425781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2" t="s">
        <v>0</v>
      </c>
      <c r="C7" s="2"/>
      <c r="D7" s="3" t="s">
        <v>65</v>
      </c>
      <c r="E7" s="4"/>
      <c r="F7" s="4"/>
      <c r="G7" s="5"/>
      <c r="H7" s="6"/>
      <c r="I7" s="6"/>
      <c r="J7" s="6"/>
      <c r="K7" s="5"/>
      <c r="L7" s="5"/>
      <c r="M7" s="5"/>
    </row>
    <row r="8" spans="1:13" ht="26.25" customHeight="1">
      <c r="A8" s="18"/>
      <c r="B8" s="2" t="s">
        <v>1</v>
      </c>
      <c r="C8" s="2"/>
      <c r="D8" s="7" t="s">
        <v>461</v>
      </c>
      <c r="E8" s="8"/>
      <c r="F8" s="4"/>
      <c r="G8" s="5"/>
      <c r="H8" s="6"/>
      <c r="I8" s="6"/>
      <c r="J8" s="6"/>
      <c r="K8" s="5"/>
      <c r="L8" s="5"/>
      <c r="M8" s="5"/>
    </row>
    <row r="9" spans="1:13" ht="15.75">
      <c r="A9" s="18"/>
      <c r="B9" s="2"/>
      <c r="C9" s="2"/>
      <c r="D9" s="9"/>
      <c r="E9" s="10"/>
      <c r="F9" s="10"/>
      <c r="G9" s="5"/>
      <c r="H9" s="6"/>
      <c r="I9" s="6"/>
      <c r="J9" s="6"/>
      <c r="K9" s="5"/>
      <c r="L9" s="5"/>
      <c r="M9" s="5"/>
    </row>
    <row r="10" spans="1:13" ht="15.75">
      <c r="A10" s="18"/>
      <c r="B10" s="11" t="s">
        <v>3</v>
      </c>
      <c r="C10" s="12"/>
      <c r="D10" s="6"/>
      <c r="E10" s="6"/>
      <c r="F10" s="6"/>
      <c r="G10" s="5"/>
      <c r="H10" s="6"/>
      <c r="I10" s="6"/>
      <c r="J10" s="6"/>
      <c r="K10" s="5"/>
      <c r="L10" s="5"/>
      <c r="M10" s="5"/>
    </row>
    <row r="11" spans="1:13">
      <c r="A11" s="1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25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113">
        <v>41425</v>
      </c>
      <c r="C14" s="50"/>
      <c r="D14" s="50"/>
      <c r="E14" s="51" t="s">
        <v>67</v>
      </c>
      <c r="F14" s="51"/>
      <c r="G14" s="50"/>
      <c r="H14" s="50"/>
      <c r="I14" s="50"/>
      <c r="J14" s="50"/>
      <c r="K14" s="56"/>
      <c r="L14" s="53">
        <v>612</v>
      </c>
      <c r="M14" s="50"/>
    </row>
    <row r="15" spans="1:13" ht="30" customHeight="1">
      <c r="B15" s="114" t="s">
        <v>141</v>
      </c>
      <c r="C15" s="50"/>
      <c r="D15" s="50"/>
      <c r="E15" s="51" t="s">
        <v>129</v>
      </c>
      <c r="F15" s="51"/>
      <c r="G15" s="50"/>
      <c r="H15" s="50"/>
      <c r="I15" s="50"/>
      <c r="J15" s="50"/>
      <c r="K15" s="56"/>
      <c r="L15" s="53">
        <v>21.56</v>
      </c>
      <c r="M15" s="50"/>
    </row>
    <row r="16" spans="1:13" ht="30" customHeight="1">
      <c r="B16" s="114" t="s">
        <v>134</v>
      </c>
      <c r="C16" s="50"/>
      <c r="D16" s="50"/>
      <c r="E16" s="51" t="s">
        <v>135</v>
      </c>
      <c r="F16" s="51"/>
      <c r="G16" s="50"/>
      <c r="H16" s="50"/>
      <c r="I16" s="50"/>
      <c r="J16" s="50"/>
      <c r="K16" s="56"/>
      <c r="L16" s="53"/>
      <c r="M16" s="52">
        <v>119.31</v>
      </c>
    </row>
    <row r="17" spans="2:13" ht="30" customHeight="1">
      <c r="B17" s="45"/>
      <c r="C17" s="34"/>
      <c r="D17" s="34"/>
      <c r="E17" s="34"/>
      <c r="F17" s="34" t="s">
        <v>17</v>
      </c>
      <c r="G17" s="40">
        <v>0</v>
      </c>
      <c r="H17" s="40">
        <v>0</v>
      </c>
      <c r="I17" s="40">
        <v>0</v>
      </c>
      <c r="J17" s="40">
        <v>0</v>
      </c>
      <c r="K17" s="42">
        <v>0</v>
      </c>
      <c r="L17" s="42">
        <f>SUM(L14:L15)</f>
        <v>633.55999999999995</v>
      </c>
      <c r="M17" s="42">
        <f>SUM(M14:M16)</f>
        <v>119.31</v>
      </c>
    </row>
    <row r="18" spans="2:13" ht="30" customHeight="1">
      <c r="B18" s="45"/>
      <c r="C18" s="34"/>
      <c r="D18" s="34"/>
      <c r="E18" s="34"/>
      <c r="F18" s="34" t="s">
        <v>18</v>
      </c>
      <c r="G18" s="42">
        <v>0.45</v>
      </c>
      <c r="H18" s="42">
        <v>0.24</v>
      </c>
      <c r="I18" s="42">
        <v>0.2</v>
      </c>
      <c r="J18" s="42">
        <v>0.05</v>
      </c>
      <c r="K18" s="46"/>
      <c r="L18" s="46"/>
      <c r="M18" s="46"/>
    </row>
    <row r="19" spans="2:13" ht="30" customHeight="1">
      <c r="B19" s="45"/>
      <c r="C19" s="34"/>
      <c r="D19" s="34"/>
      <c r="E19" s="34"/>
      <c r="F19" s="34" t="s">
        <v>19</v>
      </c>
      <c r="G19" s="42">
        <f>G17*G18</f>
        <v>0</v>
      </c>
      <c r="H19" s="42">
        <f>H17*H18</f>
        <v>0</v>
      </c>
      <c r="I19" s="42">
        <f>I17*I18</f>
        <v>0</v>
      </c>
      <c r="J19" s="42">
        <f>J17*J18</f>
        <v>0</v>
      </c>
      <c r="K19" s="46"/>
      <c r="L19" s="46"/>
      <c r="M19" s="46"/>
    </row>
    <row r="22" spans="2:13" ht="15" customHeight="1">
      <c r="B22" s="17" t="s">
        <v>20</v>
      </c>
      <c r="C22" s="17"/>
      <c r="D22" s="12"/>
      <c r="E22" s="6"/>
      <c r="F22" s="6"/>
      <c r="G22" s="6"/>
      <c r="H22" s="6"/>
      <c r="I22" s="6"/>
      <c r="J22" s="6"/>
      <c r="K22" s="6"/>
    </row>
    <row r="23" spans="2:13" ht="15" customHeight="1"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2:13" ht="47.1" customHeight="1">
      <c r="B24" s="183" t="s">
        <v>4</v>
      </c>
      <c r="C24" s="184"/>
      <c r="D24" s="185"/>
      <c r="E24" s="38" t="s">
        <v>5</v>
      </c>
      <c r="F24" s="38" t="s">
        <v>6</v>
      </c>
      <c r="G24" s="38" t="s">
        <v>7</v>
      </c>
      <c r="H24" s="38" t="s">
        <v>8</v>
      </c>
      <c r="I24" s="38" t="s">
        <v>9</v>
      </c>
      <c r="J24" s="38" t="s">
        <v>10</v>
      </c>
      <c r="K24" s="38" t="s">
        <v>11</v>
      </c>
      <c r="L24" s="38" t="s">
        <v>12</v>
      </c>
      <c r="M24" s="38" t="s">
        <v>13</v>
      </c>
    </row>
    <row r="25" spans="2:13" ht="30" customHeight="1">
      <c r="B25" s="32" t="s">
        <v>14</v>
      </c>
      <c r="C25" s="33" t="s">
        <v>15</v>
      </c>
      <c r="D25" s="33" t="s">
        <v>16</v>
      </c>
      <c r="E25" s="34"/>
      <c r="F25" s="34"/>
      <c r="G25" s="34"/>
      <c r="H25" s="34"/>
      <c r="I25" s="34"/>
      <c r="J25" s="34"/>
      <c r="K25" s="34"/>
      <c r="L25" s="34"/>
      <c r="M25" s="34"/>
    </row>
    <row r="26" spans="2:13" ht="29.25">
      <c r="B26" s="49" t="s">
        <v>206</v>
      </c>
      <c r="C26" s="50"/>
      <c r="D26" s="50"/>
      <c r="E26" s="51" t="s">
        <v>207</v>
      </c>
      <c r="F26" s="51" t="s">
        <v>208</v>
      </c>
      <c r="G26" s="50"/>
      <c r="H26" s="50"/>
      <c r="I26" s="50"/>
      <c r="J26" s="50"/>
      <c r="K26" s="56" t="s">
        <v>209</v>
      </c>
      <c r="L26" s="62"/>
      <c r="M26" s="50"/>
    </row>
    <row r="27" spans="2:13" ht="70.5" customHeight="1">
      <c r="B27" s="113" t="s">
        <v>210</v>
      </c>
      <c r="C27" s="50"/>
      <c r="D27" s="50"/>
      <c r="E27" s="51" t="s">
        <v>463</v>
      </c>
      <c r="F27" s="51" t="s">
        <v>211</v>
      </c>
      <c r="G27" s="50"/>
      <c r="H27" s="50"/>
      <c r="I27" s="50"/>
      <c r="J27" s="50"/>
      <c r="K27" s="56" t="s">
        <v>212</v>
      </c>
      <c r="L27" s="53" t="s">
        <v>213</v>
      </c>
      <c r="M27" s="50"/>
    </row>
    <row r="28" spans="2:13" ht="30" customHeight="1">
      <c r="B28" s="45"/>
      <c r="C28" s="34"/>
      <c r="D28" s="34"/>
      <c r="E28" s="34"/>
      <c r="F28" s="34" t="s">
        <v>17</v>
      </c>
      <c r="G28" s="40">
        <f>SUM(G26:G26)</f>
        <v>0</v>
      </c>
      <c r="H28" s="40">
        <f>SUM(H26:H26)</f>
        <v>0</v>
      </c>
      <c r="I28" s="40">
        <f>SUM(I26:I26)</f>
        <v>0</v>
      </c>
      <c r="J28" s="40">
        <f>SUM(J26:J26)</f>
        <v>0</v>
      </c>
      <c r="K28" s="42">
        <f>SUM(52.25+203)</f>
        <v>255.25</v>
      </c>
      <c r="L28" s="42">
        <f>SUM(22.25+144+134.5)</f>
        <v>300.75</v>
      </c>
      <c r="M28" s="42">
        <f>SUM(M26:M26)</f>
        <v>0</v>
      </c>
    </row>
    <row r="29" spans="2:13" ht="30" customHeight="1">
      <c r="B29" s="45"/>
      <c r="C29" s="34"/>
      <c r="D29" s="34"/>
      <c r="E29" s="34"/>
      <c r="F29" s="34" t="s">
        <v>18</v>
      </c>
      <c r="G29" s="42">
        <v>0.45</v>
      </c>
      <c r="H29" s="42">
        <v>0.24</v>
      </c>
      <c r="I29" s="42">
        <v>0.2</v>
      </c>
      <c r="J29" s="42">
        <v>0.05</v>
      </c>
      <c r="K29" s="46"/>
      <c r="L29" s="46"/>
      <c r="M29" s="46"/>
    </row>
    <row r="30" spans="2:13" ht="30" customHeight="1">
      <c r="B30" s="45"/>
      <c r="C30" s="34"/>
      <c r="D30" s="34"/>
      <c r="E30" s="34"/>
      <c r="F30" s="34" t="s">
        <v>19</v>
      </c>
      <c r="G30" s="42">
        <f>G28*G29</f>
        <v>0</v>
      </c>
      <c r="H30" s="42">
        <f>H28*H29</f>
        <v>0</v>
      </c>
      <c r="I30" s="42">
        <f>I28*I29</f>
        <v>0</v>
      </c>
      <c r="J30" s="42">
        <f>J28*J29</f>
        <v>0</v>
      </c>
      <c r="K30" s="46"/>
      <c r="L30" s="46"/>
      <c r="M30" s="46"/>
    </row>
  </sheetData>
  <mergeCells count="4">
    <mergeCell ref="B6:D6"/>
    <mergeCell ref="B12:D12"/>
    <mergeCell ref="B5:D5"/>
    <mergeCell ref="B24:D24"/>
  </mergeCells>
  <pageMargins left="0.7" right="0.7" top="0.75" bottom="0.75" header="0.3" footer="0.3"/>
  <pageSetup paperSize="9"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showGridLines="0" zoomScale="75" zoomScaleNormal="75" workbookViewId="0">
      <selection activeCell="E21" sqref="E21"/>
    </sheetView>
  </sheetViews>
  <sheetFormatPr defaultRowHeight="15"/>
  <cols>
    <col min="3" max="3" width="15" customWidth="1"/>
    <col min="4" max="4" width="13.710937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2.85546875" customWidth="1"/>
    <col min="11" max="11" width="14.85546875" bestFit="1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6.5">
      <c r="B6" s="1"/>
    </row>
    <row r="7" spans="1:13" ht="26.25" customHeight="1">
      <c r="A7" s="18"/>
      <c r="B7" s="19" t="s">
        <v>0</v>
      </c>
      <c r="C7" s="19"/>
      <c r="D7" s="20" t="s">
        <v>24</v>
      </c>
      <c r="E7" s="21"/>
      <c r="F7" s="21"/>
      <c r="G7" s="24"/>
      <c r="H7" s="18"/>
      <c r="I7" s="18"/>
      <c r="J7" s="18"/>
      <c r="K7" s="24"/>
      <c r="L7" s="24"/>
      <c r="M7" s="24"/>
    </row>
    <row r="8" spans="1:13" ht="26.25" customHeight="1">
      <c r="A8" s="18"/>
      <c r="B8" s="19" t="s">
        <v>1</v>
      </c>
      <c r="C8" s="19"/>
      <c r="D8" s="25" t="s">
        <v>457</v>
      </c>
      <c r="E8" s="26"/>
      <c r="F8" s="21"/>
      <c r="G8" s="24"/>
      <c r="H8" s="18"/>
      <c r="I8" s="18"/>
      <c r="J8" s="18"/>
      <c r="K8" s="24"/>
      <c r="L8" s="24"/>
      <c r="M8" s="24"/>
    </row>
    <row r="9" spans="1:13" ht="15.75">
      <c r="A9" s="18"/>
      <c r="B9" s="19"/>
      <c r="C9" s="19"/>
      <c r="D9" s="18"/>
      <c r="E9" s="18"/>
      <c r="F9" s="18"/>
      <c r="G9" s="24"/>
      <c r="H9" s="18"/>
      <c r="I9" s="18"/>
      <c r="J9" s="18"/>
      <c r="K9" s="24"/>
      <c r="L9" s="24"/>
      <c r="M9" s="24"/>
    </row>
    <row r="10" spans="1:13" ht="15.75">
      <c r="A10" s="18"/>
      <c r="B10" s="11" t="s">
        <v>3</v>
      </c>
      <c r="C10" s="12"/>
      <c r="D10" s="6"/>
      <c r="E10" s="6"/>
      <c r="F10" s="6"/>
      <c r="G10" s="5"/>
      <c r="H10" s="6"/>
      <c r="I10" s="6"/>
      <c r="J10" s="6"/>
      <c r="K10" s="5"/>
      <c r="L10" s="5"/>
      <c r="M10" s="5"/>
    </row>
    <row r="11" spans="1:13">
      <c r="A11" s="1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1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27" customHeight="1">
      <c r="B14" s="57"/>
      <c r="C14" s="58"/>
      <c r="D14" s="58"/>
      <c r="E14" s="59"/>
      <c r="F14" s="60"/>
      <c r="G14" s="60"/>
      <c r="H14" s="60"/>
      <c r="I14" s="60"/>
      <c r="J14" s="60"/>
      <c r="K14" s="61"/>
      <c r="L14" s="61"/>
      <c r="M14" s="61"/>
    </row>
    <row r="15" spans="1:13" ht="27" customHeight="1">
      <c r="B15" s="45"/>
      <c r="C15" s="34"/>
      <c r="D15" s="34"/>
      <c r="E15" s="34"/>
      <c r="F15" s="34" t="s">
        <v>17</v>
      </c>
      <c r="G15" s="40">
        <f t="shared" ref="G15:M15" si="0">SUM(G14:G14)</f>
        <v>0</v>
      </c>
      <c r="H15" s="40">
        <f t="shared" si="0"/>
        <v>0</v>
      </c>
      <c r="I15" s="40">
        <f t="shared" si="0"/>
        <v>0</v>
      </c>
      <c r="J15" s="40">
        <f t="shared" si="0"/>
        <v>0</v>
      </c>
      <c r="K15" s="42">
        <f t="shared" si="0"/>
        <v>0</v>
      </c>
      <c r="L15" s="42">
        <f t="shared" si="0"/>
        <v>0</v>
      </c>
      <c r="M15" s="42">
        <f t="shared" si="0"/>
        <v>0</v>
      </c>
    </row>
    <row r="16" spans="1:13" ht="27" customHeight="1">
      <c r="B16" s="45"/>
      <c r="C16" s="34"/>
      <c r="D16" s="34"/>
      <c r="E16" s="34"/>
      <c r="F16" s="34" t="s">
        <v>18</v>
      </c>
      <c r="G16" s="42">
        <v>0.45</v>
      </c>
      <c r="H16" s="42">
        <v>0.24</v>
      </c>
      <c r="I16" s="42">
        <v>0.2</v>
      </c>
      <c r="J16" s="42">
        <v>0.05</v>
      </c>
      <c r="K16" s="46"/>
      <c r="L16" s="46"/>
      <c r="M16" s="46"/>
    </row>
    <row r="17" spans="2:13" ht="27" customHeight="1">
      <c r="B17" s="45"/>
      <c r="C17" s="34"/>
      <c r="D17" s="34"/>
      <c r="E17" s="34"/>
      <c r="F17" s="34" t="s">
        <v>19</v>
      </c>
      <c r="G17" s="42">
        <f>G15*G16</f>
        <v>0</v>
      </c>
      <c r="H17" s="42">
        <f>H15*H16</f>
        <v>0</v>
      </c>
      <c r="I17" s="42">
        <f>I15*I16</f>
        <v>0</v>
      </c>
      <c r="J17" s="42">
        <f>J15*J16</f>
        <v>0</v>
      </c>
      <c r="K17" s="46"/>
      <c r="L17" s="46"/>
      <c r="M17" s="46"/>
    </row>
    <row r="20" spans="2:13" ht="15.75">
      <c r="B20" s="17" t="s">
        <v>20</v>
      </c>
      <c r="C20" s="17"/>
      <c r="D20" s="12"/>
      <c r="E20" s="6"/>
      <c r="F20" s="6"/>
      <c r="G20" s="6"/>
      <c r="H20" s="6"/>
      <c r="I20" s="6"/>
      <c r="J20" s="6"/>
      <c r="K20" s="6"/>
    </row>
    <row r="21" spans="2:13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3" ht="47.1" customHeight="1">
      <c r="B22" s="183" t="s">
        <v>4</v>
      </c>
      <c r="C22" s="184"/>
      <c r="D22" s="185"/>
      <c r="E22" s="38" t="s">
        <v>5</v>
      </c>
      <c r="F22" s="38" t="s">
        <v>6</v>
      </c>
      <c r="G22" s="38" t="s">
        <v>7</v>
      </c>
      <c r="H22" s="38" t="s">
        <v>8</v>
      </c>
      <c r="I22" s="38" t="s">
        <v>9</v>
      </c>
      <c r="J22" s="38" t="s">
        <v>10</v>
      </c>
      <c r="K22" s="38" t="s">
        <v>11</v>
      </c>
      <c r="L22" s="38" t="s">
        <v>12</v>
      </c>
      <c r="M22" s="38" t="s">
        <v>13</v>
      </c>
    </row>
    <row r="23" spans="2:13" ht="30" customHeight="1">
      <c r="B23" s="32" t="s">
        <v>14</v>
      </c>
      <c r="C23" s="33" t="s">
        <v>15</v>
      </c>
      <c r="D23" s="33" t="s">
        <v>16</v>
      </c>
      <c r="E23" s="34"/>
      <c r="F23" s="34"/>
      <c r="G23" s="34"/>
      <c r="H23" s="34"/>
      <c r="I23" s="34"/>
      <c r="J23" s="34"/>
      <c r="K23" s="34"/>
      <c r="L23" s="34"/>
      <c r="M23" s="34"/>
    </row>
    <row r="24" spans="2:13" ht="27" customHeight="1">
      <c r="B24" s="47"/>
      <c r="C24" s="50"/>
      <c r="D24" s="50"/>
      <c r="E24" s="51"/>
      <c r="F24" s="50"/>
      <c r="G24" s="50"/>
      <c r="H24" s="50"/>
      <c r="I24" s="50"/>
      <c r="J24" s="50"/>
      <c r="K24" s="50"/>
      <c r="L24" s="62"/>
      <c r="M24" s="50"/>
    </row>
    <row r="25" spans="2:13" ht="27" customHeight="1">
      <c r="B25" s="45"/>
      <c r="C25" s="34"/>
      <c r="D25" s="34"/>
      <c r="E25" s="34"/>
      <c r="F25" s="34" t="s">
        <v>17</v>
      </c>
      <c r="G25" s="40">
        <f>SUM(G24:G24)</f>
        <v>0</v>
      </c>
      <c r="H25" s="40">
        <f>SUM(H24:H24)</f>
        <v>0</v>
      </c>
      <c r="I25" s="40">
        <f>SUM(I24:I24)</f>
        <v>0</v>
      </c>
      <c r="J25" s="40">
        <f>SUM(J24:J24)</f>
        <v>0</v>
      </c>
      <c r="K25" s="42">
        <v>0</v>
      </c>
      <c r="L25" s="42">
        <f>SUM(L24:L24)</f>
        <v>0</v>
      </c>
      <c r="M25" s="42">
        <f>SUM(M24:M24)</f>
        <v>0</v>
      </c>
    </row>
    <row r="26" spans="2:13" ht="27" customHeight="1">
      <c r="B26" s="45"/>
      <c r="C26" s="34"/>
      <c r="D26" s="34"/>
      <c r="E26" s="34"/>
      <c r="F26" s="34" t="s">
        <v>18</v>
      </c>
      <c r="G26" s="42">
        <v>0.45</v>
      </c>
      <c r="H26" s="42">
        <v>0.24</v>
      </c>
      <c r="I26" s="42">
        <v>0.2</v>
      </c>
      <c r="J26" s="42">
        <v>0.05</v>
      </c>
      <c r="K26" s="46"/>
      <c r="L26" s="46"/>
      <c r="M26" s="46"/>
    </row>
    <row r="27" spans="2:13" ht="27" customHeight="1">
      <c r="B27" s="45"/>
      <c r="C27" s="34"/>
      <c r="D27" s="34"/>
      <c r="E27" s="34"/>
      <c r="F27" s="34" t="s">
        <v>19</v>
      </c>
      <c r="G27" s="42">
        <f>G25*G26</f>
        <v>0</v>
      </c>
      <c r="H27" s="42">
        <f>H25*H26</f>
        <v>0</v>
      </c>
      <c r="I27" s="42">
        <f>I25*I26</f>
        <v>0</v>
      </c>
      <c r="J27" s="42">
        <f>J25*J26</f>
        <v>0</v>
      </c>
      <c r="K27" s="46"/>
      <c r="L27" s="46"/>
      <c r="M27" s="46"/>
    </row>
  </sheetData>
  <mergeCells count="3">
    <mergeCell ref="B5:D5"/>
    <mergeCell ref="B12:D12"/>
    <mergeCell ref="B22:D22"/>
  </mergeCells>
  <dataValidations count="1">
    <dataValidation allowBlank="1" showInputMessage="1" showErrorMessage="1" sqref="K14"/>
  </dataValidation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showGridLines="0" zoomScale="75" zoomScaleNormal="75" workbookViewId="0">
      <selection activeCell="F6" sqref="F6"/>
    </sheetView>
  </sheetViews>
  <sheetFormatPr defaultRowHeight="15"/>
  <cols>
    <col min="2" max="2" width="15.42578125" customWidth="1"/>
    <col min="3" max="3" width="16.140625" customWidth="1"/>
    <col min="4" max="4" width="16.57031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140625" customWidth="1"/>
    <col min="11" max="11" width="15.1406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2" t="s">
        <v>0</v>
      </c>
      <c r="C7" s="2"/>
      <c r="D7" s="3" t="s">
        <v>66</v>
      </c>
      <c r="E7" s="10"/>
      <c r="F7" s="5"/>
      <c r="G7" s="5"/>
      <c r="H7" s="6"/>
      <c r="I7" s="6"/>
      <c r="J7" s="6"/>
      <c r="K7" s="5"/>
      <c r="L7" s="5"/>
      <c r="M7" s="5"/>
    </row>
    <row r="8" spans="1:13" ht="26.25" customHeight="1">
      <c r="A8" s="18"/>
      <c r="B8" s="2" t="s">
        <v>1</v>
      </c>
      <c r="C8" s="2"/>
      <c r="D8" s="7" t="s">
        <v>2</v>
      </c>
      <c r="E8" s="8"/>
      <c r="F8" s="5"/>
      <c r="G8" s="5"/>
      <c r="H8" s="6"/>
      <c r="I8" s="6"/>
      <c r="J8" s="6"/>
      <c r="K8" s="5"/>
      <c r="L8" s="5"/>
      <c r="M8" s="5"/>
    </row>
    <row r="9" spans="1:13" ht="15.75">
      <c r="A9" s="18"/>
      <c r="B9" s="2"/>
      <c r="C9" s="2"/>
      <c r="D9" s="9"/>
      <c r="E9" s="10"/>
      <c r="F9" s="5"/>
      <c r="G9" s="5"/>
      <c r="H9" s="6"/>
      <c r="I9" s="6"/>
      <c r="J9" s="6"/>
      <c r="K9" s="5"/>
      <c r="L9" s="5"/>
      <c r="M9" s="5"/>
    </row>
    <row r="10" spans="1:13" ht="15.75">
      <c r="A10" s="18"/>
      <c r="B10" s="11" t="s">
        <v>3</v>
      </c>
      <c r="C10" s="12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15.75">
      <c r="A11" s="18"/>
      <c r="B11" s="11"/>
      <c r="C11" s="12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25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115">
        <v>41409</v>
      </c>
      <c r="C14" s="116"/>
      <c r="D14" s="116"/>
      <c r="E14" s="117" t="s">
        <v>67</v>
      </c>
      <c r="F14" s="117"/>
      <c r="G14" s="118"/>
      <c r="H14" s="75"/>
      <c r="I14" s="60"/>
      <c r="J14" s="60"/>
      <c r="K14" s="61"/>
      <c r="L14" s="61">
        <v>612</v>
      </c>
      <c r="M14" s="61"/>
    </row>
    <row r="15" spans="1:13" ht="30" customHeight="1">
      <c r="B15" s="119" t="s">
        <v>141</v>
      </c>
      <c r="C15" s="120"/>
      <c r="D15" s="120"/>
      <c r="E15" s="121" t="s">
        <v>129</v>
      </c>
      <c r="F15" s="121"/>
      <c r="G15" s="122"/>
      <c r="H15" s="93"/>
      <c r="I15" s="60"/>
      <c r="J15" s="60"/>
      <c r="K15" s="61"/>
      <c r="L15" s="61">
        <v>52.81</v>
      </c>
      <c r="M15" s="61"/>
    </row>
    <row r="16" spans="1:13" ht="30" customHeight="1">
      <c r="B16" s="119" t="s">
        <v>134</v>
      </c>
      <c r="C16" s="120"/>
      <c r="D16" s="120"/>
      <c r="E16" s="121" t="s">
        <v>135</v>
      </c>
      <c r="F16" s="121"/>
      <c r="G16" s="122"/>
      <c r="H16" s="93"/>
      <c r="I16" s="60"/>
      <c r="J16" s="60"/>
      <c r="K16" s="61"/>
      <c r="L16" s="61"/>
      <c r="M16" s="61">
        <v>119.31</v>
      </c>
    </row>
    <row r="17" spans="2:13" ht="30" customHeight="1">
      <c r="B17" s="45"/>
      <c r="C17" s="34"/>
      <c r="D17" s="34"/>
      <c r="E17" s="34"/>
      <c r="F17" s="34" t="s">
        <v>17</v>
      </c>
      <c r="G17" s="40">
        <f>SUM(G14:G14)</f>
        <v>0</v>
      </c>
      <c r="H17" s="40">
        <f>SUM(H14:H14)</f>
        <v>0</v>
      </c>
      <c r="I17" s="40">
        <f>SUM(I14:I14)</f>
        <v>0</v>
      </c>
      <c r="J17" s="40">
        <f>SUM(J14:J14)</f>
        <v>0</v>
      </c>
      <c r="K17" s="44">
        <v>0</v>
      </c>
      <c r="L17" s="44">
        <f>SUM(L14:L15)</f>
        <v>664.81</v>
      </c>
      <c r="M17" s="44">
        <f>SUM(M14:M16)</f>
        <v>119.31</v>
      </c>
    </row>
    <row r="18" spans="2:13" ht="30" customHeight="1">
      <c r="B18" s="45"/>
      <c r="C18" s="34"/>
      <c r="D18" s="34"/>
      <c r="E18" s="34"/>
      <c r="F18" s="34" t="s">
        <v>18</v>
      </c>
      <c r="G18" s="42">
        <v>0.45</v>
      </c>
      <c r="H18" s="42">
        <v>0.24</v>
      </c>
      <c r="I18" s="42">
        <v>0.2</v>
      </c>
      <c r="J18" s="42">
        <v>0.05</v>
      </c>
      <c r="K18" s="46"/>
      <c r="L18" s="64"/>
      <c r="M18" s="64"/>
    </row>
    <row r="19" spans="2:13" ht="30" customHeight="1">
      <c r="B19" s="45"/>
      <c r="C19" s="34"/>
      <c r="D19" s="34"/>
      <c r="E19" s="34"/>
      <c r="F19" s="34" t="s">
        <v>19</v>
      </c>
      <c r="G19" s="42">
        <f>G17*G18</f>
        <v>0</v>
      </c>
      <c r="H19" s="42">
        <f>H17*H18</f>
        <v>0</v>
      </c>
      <c r="I19" s="42">
        <f>I17*I18</f>
        <v>0</v>
      </c>
      <c r="J19" s="42">
        <f>J17*J18</f>
        <v>0</v>
      </c>
      <c r="K19" s="46"/>
      <c r="L19" s="46"/>
      <c r="M19" s="46"/>
    </row>
    <row r="21" spans="2:13">
      <c r="F21" s="6"/>
    </row>
    <row r="22" spans="2:13" ht="15.75">
      <c r="B22" s="17" t="s">
        <v>20</v>
      </c>
      <c r="C22" s="17"/>
      <c r="D22" s="12"/>
      <c r="E22" s="6"/>
      <c r="F22" s="6"/>
      <c r="G22" s="6"/>
      <c r="H22" s="6"/>
      <c r="I22" s="6"/>
      <c r="J22" s="6"/>
      <c r="K22" s="6"/>
    </row>
    <row r="23" spans="2:13" ht="15" customHeight="1"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2:13" ht="47.1" customHeight="1">
      <c r="B24" s="183" t="s">
        <v>4</v>
      </c>
      <c r="C24" s="184"/>
      <c r="D24" s="185"/>
      <c r="E24" s="38" t="s">
        <v>5</v>
      </c>
      <c r="F24" s="38" t="s">
        <v>6</v>
      </c>
      <c r="G24" s="38" t="s">
        <v>7</v>
      </c>
      <c r="H24" s="38" t="s">
        <v>8</v>
      </c>
      <c r="I24" s="38" t="s">
        <v>9</v>
      </c>
      <c r="J24" s="38" t="s">
        <v>10</v>
      </c>
      <c r="K24" s="38" t="s">
        <v>11</v>
      </c>
      <c r="L24" s="38" t="s">
        <v>12</v>
      </c>
      <c r="M24" s="38" t="s">
        <v>13</v>
      </c>
    </row>
    <row r="25" spans="2:13" ht="30" customHeight="1">
      <c r="B25" s="32" t="s">
        <v>14</v>
      </c>
      <c r="C25" s="33" t="s">
        <v>15</v>
      </c>
      <c r="D25" s="33" t="s">
        <v>16</v>
      </c>
      <c r="E25" s="34"/>
      <c r="F25" s="34"/>
      <c r="G25" s="34"/>
      <c r="H25" s="34"/>
      <c r="I25" s="34"/>
      <c r="J25" s="34"/>
      <c r="K25" s="34"/>
      <c r="L25" s="34"/>
      <c r="M25" s="34"/>
    </row>
    <row r="26" spans="2:13" ht="30" customHeight="1">
      <c r="B26" s="47"/>
      <c r="C26" s="50"/>
      <c r="D26" s="50"/>
      <c r="E26" s="51"/>
      <c r="F26" s="50"/>
      <c r="G26" s="50"/>
      <c r="H26" s="50"/>
      <c r="I26" s="50"/>
      <c r="J26" s="50"/>
      <c r="K26" s="50"/>
      <c r="L26" s="62"/>
      <c r="M26" s="50"/>
    </row>
    <row r="27" spans="2:13" ht="30" customHeight="1">
      <c r="B27" s="45"/>
      <c r="C27" s="34"/>
      <c r="D27" s="34"/>
      <c r="E27" s="34"/>
      <c r="F27" s="34" t="s">
        <v>17</v>
      </c>
      <c r="G27" s="40">
        <f>SUM(G26:G26)</f>
        <v>0</v>
      </c>
      <c r="H27" s="40">
        <f>SUM(H26:H26)</f>
        <v>0</v>
      </c>
      <c r="I27" s="40">
        <f>SUM(I26:I26)</f>
        <v>0</v>
      </c>
      <c r="J27" s="40">
        <f>SUM(J26:J26)</f>
        <v>0</v>
      </c>
      <c r="K27" s="42">
        <v>0</v>
      </c>
      <c r="L27" s="42">
        <f>SUM(L26:L26)</f>
        <v>0</v>
      </c>
      <c r="M27" s="42">
        <f>SUM(M26:M26)</f>
        <v>0</v>
      </c>
    </row>
    <row r="28" spans="2:13" ht="30" customHeight="1">
      <c r="B28" s="45"/>
      <c r="C28" s="34"/>
      <c r="D28" s="34"/>
      <c r="E28" s="34"/>
      <c r="F28" s="34" t="s">
        <v>18</v>
      </c>
      <c r="G28" s="42">
        <v>0.45</v>
      </c>
      <c r="H28" s="42">
        <v>0.24</v>
      </c>
      <c r="I28" s="42">
        <v>0.2</v>
      </c>
      <c r="J28" s="42">
        <v>0.05</v>
      </c>
      <c r="K28" s="46"/>
      <c r="L28" s="46"/>
      <c r="M28" s="46"/>
    </row>
    <row r="29" spans="2:13" ht="30" customHeight="1">
      <c r="B29" s="45"/>
      <c r="C29" s="34"/>
      <c r="D29" s="34"/>
      <c r="E29" s="34"/>
      <c r="F29" s="34" t="s">
        <v>19</v>
      </c>
      <c r="G29" s="42">
        <f>G27*G28</f>
        <v>0</v>
      </c>
      <c r="H29" s="42">
        <f>H27*H28</f>
        <v>0</v>
      </c>
      <c r="I29" s="42">
        <f>I27*I28</f>
        <v>0</v>
      </c>
      <c r="J29" s="42">
        <f>J27*J28</f>
        <v>0</v>
      </c>
      <c r="K29" s="46"/>
      <c r="L29" s="46"/>
      <c r="M29" s="46"/>
    </row>
  </sheetData>
  <mergeCells count="4">
    <mergeCell ref="B6:D6"/>
    <mergeCell ref="B12:D12"/>
    <mergeCell ref="B5:D5"/>
    <mergeCell ref="B24:D24"/>
  </mergeCells>
  <dataValidations count="1">
    <dataValidation allowBlank="1" showInputMessage="1" showErrorMessage="1" sqref="K14:K16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zoomScale="75" zoomScaleNormal="75" workbookViewId="0">
      <selection activeCell="G10" sqref="G10"/>
    </sheetView>
  </sheetViews>
  <sheetFormatPr defaultRowHeight="15"/>
  <cols>
    <col min="2" max="2" width="14.85546875" customWidth="1"/>
    <col min="3" max="3" width="17.7109375" customWidth="1"/>
    <col min="4" max="4" width="16.57031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42578125" customWidth="1"/>
    <col min="11" max="11" width="15" bestFit="1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2" t="s">
        <v>0</v>
      </c>
      <c r="C7" s="2"/>
      <c r="D7" s="3" t="s">
        <v>68</v>
      </c>
      <c r="E7" s="10"/>
      <c r="F7" s="5"/>
      <c r="G7" s="5"/>
      <c r="H7" s="6"/>
      <c r="I7" s="6"/>
      <c r="J7" s="6"/>
      <c r="K7" s="5"/>
      <c r="L7" s="5"/>
      <c r="M7" s="5"/>
    </row>
    <row r="8" spans="1:13" ht="26.25" customHeight="1">
      <c r="A8" s="18"/>
      <c r="B8" s="2" t="s">
        <v>1</v>
      </c>
      <c r="C8" s="2"/>
      <c r="D8" s="7" t="s">
        <v>451</v>
      </c>
      <c r="E8" s="7"/>
      <c r="F8" s="8"/>
      <c r="G8" s="5"/>
      <c r="H8" s="6"/>
      <c r="I8" s="6"/>
      <c r="J8" s="6"/>
      <c r="K8" s="5"/>
      <c r="L8" s="5"/>
      <c r="M8" s="5"/>
    </row>
    <row r="9" spans="1:13" ht="15.75">
      <c r="A9" s="18"/>
      <c r="B9" s="2"/>
      <c r="C9" s="2"/>
      <c r="D9" s="9"/>
      <c r="E9" s="9"/>
      <c r="F9" s="10"/>
      <c r="G9" s="5"/>
      <c r="H9" s="6"/>
      <c r="I9" s="6"/>
      <c r="J9" s="6"/>
      <c r="K9" s="5"/>
      <c r="L9" s="5"/>
      <c r="M9" s="5"/>
    </row>
    <row r="10" spans="1:13" ht="15.75">
      <c r="A10" s="18"/>
      <c r="B10" s="11" t="s">
        <v>3</v>
      </c>
      <c r="C10" s="12"/>
      <c r="D10" s="6"/>
      <c r="E10" s="6"/>
      <c r="F10" s="6"/>
      <c r="G10" s="5"/>
      <c r="H10" s="6"/>
      <c r="I10" s="6"/>
      <c r="J10" s="6"/>
      <c r="K10" s="5"/>
      <c r="L10" s="5"/>
      <c r="M10" s="5"/>
    </row>
    <row r="11" spans="1:13">
      <c r="A11" s="1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1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49">
        <v>41430</v>
      </c>
      <c r="C14" s="50"/>
      <c r="D14" s="50"/>
      <c r="E14" s="51" t="s">
        <v>67</v>
      </c>
      <c r="F14" s="51"/>
      <c r="G14" s="50"/>
      <c r="H14" s="50"/>
      <c r="I14" s="50"/>
      <c r="J14" s="50"/>
      <c r="K14" s="52"/>
      <c r="L14" s="53">
        <v>612</v>
      </c>
      <c r="M14" s="56"/>
    </row>
    <row r="15" spans="1:13" ht="30" customHeight="1">
      <c r="B15" s="49" t="s">
        <v>214</v>
      </c>
      <c r="C15" s="50"/>
      <c r="D15" s="50"/>
      <c r="E15" s="51" t="s">
        <v>129</v>
      </c>
      <c r="F15" s="51"/>
      <c r="G15" s="50"/>
      <c r="H15" s="50"/>
      <c r="I15" s="50"/>
      <c r="J15" s="50"/>
      <c r="K15" s="52"/>
      <c r="L15" s="53">
        <v>-32.909999999999997</v>
      </c>
      <c r="M15" s="56"/>
    </row>
    <row r="16" spans="1:13" ht="30" customHeight="1">
      <c r="B16" s="45"/>
      <c r="C16" s="34"/>
      <c r="D16" s="34"/>
      <c r="E16" s="34"/>
      <c r="F16" s="34" t="s">
        <v>17</v>
      </c>
      <c r="G16" s="40">
        <v>0</v>
      </c>
      <c r="H16" s="40">
        <v>0</v>
      </c>
      <c r="I16" s="40">
        <v>0</v>
      </c>
      <c r="J16" s="40">
        <v>0</v>
      </c>
      <c r="K16" s="42">
        <v>0</v>
      </c>
      <c r="L16" s="42">
        <f>SUM(612-32.91)</f>
        <v>579.09</v>
      </c>
      <c r="M16" s="42">
        <v>0</v>
      </c>
    </row>
    <row r="17" spans="2:13" ht="30" customHeight="1">
      <c r="B17" s="45"/>
      <c r="C17" s="34"/>
      <c r="D17" s="34"/>
      <c r="E17" s="34"/>
      <c r="F17" s="34" t="s">
        <v>18</v>
      </c>
      <c r="G17" s="42">
        <v>0.45</v>
      </c>
      <c r="H17" s="42">
        <v>0.24</v>
      </c>
      <c r="I17" s="42">
        <v>0.2</v>
      </c>
      <c r="J17" s="42">
        <v>0.05</v>
      </c>
      <c r="K17" s="46"/>
      <c r="L17" s="46"/>
      <c r="M17" s="46"/>
    </row>
    <row r="18" spans="2:13" ht="30" customHeight="1">
      <c r="B18" s="45"/>
      <c r="C18" s="34"/>
      <c r="D18" s="34"/>
      <c r="E18" s="34"/>
      <c r="F18" s="34" t="s">
        <v>19</v>
      </c>
      <c r="G18" s="42">
        <f>G16*G17</f>
        <v>0</v>
      </c>
      <c r="H18" s="42">
        <f>H16*H17</f>
        <v>0</v>
      </c>
      <c r="I18" s="42">
        <f>I16*I17</f>
        <v>0</v>
      </c>
      <c r="J18" s="42">
        <f>J16*J17</f>
        <v>0</v>
      </c>
      <c r="K18" s="46"/>
      <c r="L18" s="46"/>
      <c r="M18" s="46"/>
    </row>
    <row r="21" spans="2:13" ht="15.75">
      <c r="B21" s="17" t="s">
        <v>20</v>
      </c>
      <c r="C21" s="17"/>
      <c r="D21" s="12"/>
      <c r="E21" s="6"/>
      <c r="F21" s="6"/>
      <c r="G21" s="6"/>
      <c r="H21" s="6"/>
      <c r="I21" s="6"/>
      <c r="J21" s="6"/>
      <c r="K21" s="6"/>
    </row>
    <row r="22" spans="2:13" ht="15" customHeight="1"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2:13" ht="47.1" customHeight="1">
      <c r="B23" s="183" t="s">
        <v>4</v>
      </c>
      <c r="C23" s="184"/>
      <c r="D23" s="185"/>
      <c r="E23" s="38" t="s">
        <v>5</v>
      </c>
      <c r="F23" s="38" t="s">
        <v>6</v>
      </c>
      <c r="G23" s="38" t="s">
        <v>7</v>
      </c>
      <c r="H23" s="38" t="s">
        <v>8</v>
      </c>
      <c r="I23" s="38" t="s">
        <v>9</v>
      </c>
      <c r="J23" s="38" t="s">
        <v>10</v>
      </c>
      <c r="K23" s="38" t="s">
        <v>11</v>
      </c>
      <c r="L23" s="38" t="s">
        <v>12</v>
      </c>
      <c r="M23" s="38" t="s">
        <v>13</v>
      </c>
    </row>
    <row r="24" spans="2:13" ht="30" customHeight="1">
      <c r="B24" s="32" t="s">
        <v>14</v>
      </c>
      <c r="C24" s="33" t="s">
        <v>15</v>
      </c>
      <c r="D24" s="33" t="s">
        <v>16</v>
      </c>
      <c r="E24" s="34"/>
      <c r="F24" s="34"/>
      <c r="G24" s="34"/>
      <c r="H24" s="34"/>
      <c r="I24" s="34"/>
      <c r="J24" s="34"/>
      <c r="K24" s="34"/>
      <c r="L24" s="34"/>
      <c r="M24" s="34"/>
    </row>
    <row r="25" spans="2:13" ht="43.5">
      <c r="B25" s="55" t="s">
        <v>136</v>
      </c>
      <c r="C25" s="50"/>
      <c r="D25" s="50"/>
      <c r="E25" s="51" t="s">
        <v>137</v>
      </c>
      <c r="F25" s="51" t="s">
        <v>215</v>
      </c>
      <c r="G25" s="50"/>
      <c r="H25" s="50"/>
      <c r="I25" s="50"/>
      <c r="J25" s="50"/>
      <c r="K25" s="52">
        <v>69</v>
      </c>
      <c r="L25" s="53" t="s">
        <v>216</v>
      </c>
      <c r="M25" s="56" t="s">
        <v>140</v>
      </c>
    </row>
    <row r="26" spans="2:13" ht="30" customHeight="1">
      <c r="B26" s="45"/>
      <c r="C26" s="34"/>
      <c r="D26" s="34"/>
      <c r="E26" s="34"/>
      <c r="F26" s="34" t="s">
        <v>17</v>
      </c>
      <c r="G26" s="40">
        <f>SUM(G25:G25)</f>
        <v>0</v>
      </c>
      <c r="H26" s="40">
        <f>SUM(H25:H25)</f>
        <v>0</v>
      </c>
      <c r="I26" s="40">
        <f>SUM(I25:I25)</f>
        <v>0</v>
      </c>
      <c r="J26" s="40">
        <f>SUM(J25:J25)</f>
        <v>0</v>
      </c>
      <c r="K26" s="42">
        <f>SUM(K25)</f>
        <v>69</v>
      </c>
      <c r="L26" s="42">
        <v>24</v>
      </c>
      <c r="M26" s="42">
        <v>249</v>
      </c>
    </row>
    <row r="27" spans="2:13" ht="30" customHeight="1">
      <c r="B27" s="45"/>
      <c r="C27" s="34"/>
      <c r="D27" s="34"/>
      <c r="E27" s="34"/>
      <c r="F27" s="34" t="s">
        <v>18</v>
      </c>
      <c r="G27" s="42">
        <v>0.45</v>
      </c>
      <c r="H27" s="42">
        <v>0.24</v>
      </c>
      <c r="I27" s="42">
        <v>0.2</v>
      </c>
      <c r="J27" s="42">
        <v>0.05</v>
      </c>
      <c r="K27" s="123"/>
      <c r="L27" s="46"/>
      <c r="M27" s="46"/>
    </row>
    <row r="28" spans="2:13" ht="30" customHeight="1">
      <c r="B28" s="45"/>
      <c r="C28" s="34"/>
      <c r="D28" s="34"/>
      <c r="E28" s="34"/>
      <c r="F28" s="34" t="s">
        <v>19</v>
      </c>
      <c r="G28" s="42">
        <f>G26*G27</f>
        <v>0</v>
      </c>
      <c r="H28" s="42">
        <f>H26*H27</f>
        <v>0</v>
      </c>
      <c r="I28" s="42">
        <f>I26*I27</f>
        <v>0</v>
      </c>
      <c r="J28" s="42">
        <f>J26*J27</f>
        <v>0</v>
      </c>
      <c r="K28" s="46"/>
      <c r="L28" s="46"/>
      <c r="M28" s="46"/>
    </row>
  </sheetData>
  <mergeCells count="4">
    <mergeCell ref="B6:D6"/>
    <mergeCell ref="B12:D12"/>
    <mergeCell ref="B5:D5"/>
    <mergeCell ref="B23:D2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dimension ref="A1:M29"/>
  <sheetViews>
    <sheetView showGridLines="0" zoomScale="75" zoomScaleNormal="75" workbookViewId="0">
      <selection activeCell="P26" sqref="P26"/>
    </sheetView>
  </sheetViews>
  <sheetFormatPr defaultRowHeight="15"/>
  <cols>
    <col min="2" max="2" width="16" customWidth="1"/>
    <col min="3" max="3" width="13.42578125" customWidth="1"/>
    <col min="5" max="5" width="23.42578125" bestFit="1" customWidth="1"/>
    <col min="6" max="6" width="30.7109375" customWidth="1"/>
    <col min="7" max="7" width="9.7109375" bestFit="1" customWidth="1"/>
    <col min="8" max="8" width="14" bestFit="1" customWidth="1"/>
    <col min="9" max="9" width="9.7109375" bestFit="1" customWidth="1"/>
    <col min="10" max="10" width="13.85546875" customWidth="1"/>
    <col min="11" max="11" width="15.425781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2" t="s">
        <v>0</v>
      </c>
      <c r="C7" s="2"/>
      <c r="D7" s="3" t="s">
        <v>69</v>
      </c>
      <c r="E7" s="4"/>
      <c r="F7" s="5"/>
      <c r="G7" s="5"/>
      <c r="H7" s="6"/>
      <c r="I7" s="6"/>
      <c r="J7" s="6"/>
      <c r="K7" s="5"/>
      <c r="L7" s="5"/>
      <c r="M7" s="5"/>
    </row>
    <row r="8" spans="1:13" ht="26.25" customHeight="1">
      <c r="A8" s="18"/>
      <c r="B8" s="2" t="s">
        <v>1</v>
      </c>
      <c r="C8" s="2"/>
      <c r="D8" s="7" t="s">
        <v>217</v>
      </c>
      <c r="E8" s="8"/>
      <c r="F8" s="8"/>
      <c r="G8" s="5"/>
      <c r="H8" s="6"/>
      <c r="I8" s="6"/>
      <c r="J8" s="6"/>
      <c r="K8" s="5"/>
      <c r="L8" s="5"/>
      <c r="M8" s="5"/>
    </row>
    <row r="9" spans="1:13" ht="15.75">
      <c r="A9" s="18"/>
      <c r="B9" s="2"/>
      <c r="C9" s="2"/>
      <c r="D9" s="9"/>
      <c r="E9" s="10"/>
      <c r="F9" s="10"/>
      <c r="G9" s="5"/>
      <c r="H9" s="6"/>
      <c r="I9" s="6"/>
      <c r="J9" s="6"/>
      <c r="K9" s="5"/>
      <c r="L9" s="5"/>
      <c r="M9" s="5"/>
    </row>
    <row r="10" spans="1:13" ht="15.75">
      <c r="A10" s="18"/>
      <c r="B10" s="11" t="s">
        <v>3</v>
      </c>
      <c r="C10" s="12"/>
      <c r="D10" s="6"/>
      <c r="E10" s="6"/>
      <c r="F10" s="6"/>
      <c r="G10" s="5"/>
      <c r="H10" s="6"/>
      <c r="I10" s="6"/>
      <c r="J10" s="6"/>
      <c r="K10" s="5"/>
      <c r="L10" s="5"/>
      <c r="M10" s="5"/>
    </row>
    <row r="11" spans="1:13">
      <c r="A11" s="1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25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49">
        <v>41407</v>
      </c>
      <c r="C14" s="50"/>
      <c r="D14" s="50"/>
      <c r="E14" s="59" t="s">
        <v>67</v>
      </c>
      <c r="F14" s="51"/>
      <c r="G14" s="50"/>
      <c r="H14" s="50"/>
      <c r="I14" s="50"/>
      <c r="J14" s="50"/>
      <c r="K14" s="124"/>
      <c r="L14" s="53">
        <v>612</v>
      </c>
      <c r="M14" s="50"/>
    </row>
    <row r="15" spans="1:13" ht="30" customHeight="1">
      <c r="B15" s="49" t="s">
        <v>134</v>
      </c>
      <c r="C15" s="50"/>
      <c r="D15" s="50"/>
      <c r="E15" s="59" t="s">
        <v>135</v>
      </c>
      <c r="F15" s="51"/>
      <c r="G15" s="50"/>
      <c r="H15" s="50"/>
      <c r="I15" s="50"/>
      <c r="J15" s="50"/>
      <c r="K15" s="124"/>
      <c r="L15" s="53"/>
      <c r="M15" s="52">
        <v>119.31</v>
      </c>
    </row>
    <row r="16" spans="1:13" ht="30" customHeight="1">
      <c r="B16" s="45"/>
      <c r="C16" s="34"/>
      <c r="D16" s="34"/>
      <c r="E16" s="34"/>
      <c r="F16" s="34" t="s">
        <v>17</v>
      </c>
      <c r="G16" s="40">
        <v>0</v>
      </c>
      <c r="H16" s="40">
        <v>0</v>
      </c>
      <c r="I16" s="40">
        <v>0</v>
      </c>
      <c r="J16" s="40">
        <v>0</v>
      </c>
      <c r="K16" s="42">
        <v>0</v>
      </c>
      <c r="L16" s="42">
        <f>SUM(L14)</f>
        <v>612</v>
      </c>
      <c r="M16" s="42">
        <f>SUM(M14:M15)</f>
        <v>119.31</v>
      </c>
    </row>
    <row r="17" spans="2:13" ht="30" customHeight="1">
      <c r="B17" s="45"/>
      <c r="C17" s="34"/>
      <c r="D17" s="34"/>
      <c r="E17" s="34"/>
      <c r="F17" s="34" t="s">
        <v>18</v>
      </c>
      <c r="G17" s="42">
        <v>0.45</v>
      </c>
      <c r="H17" s="42">
        <v>0.24</v>
      </c>
      <c r="I17" s="42">
        <v>0.2</v>
      </c>
      <c r="J17" s="42">
        <v>0.05</v>
      </c>
      <c r="K17" s="46"/>
      <c r="L17" s="64"/>
      <c r="M17" s="46"/>
    </row>
    <row r="18" spans="2:13" ht="30" customHeight="1">
      <c r="B18" s="45"/>
      <c r="C18" s="34"/>
      <c r="D18" s="34"/>
      <c r="E18" s="34"/>
      <c r="F18" s="34" t="s">
        <v>19</v>
      </c>
      <c r="G18" s="42">
        <f>G16*G17</f>
        <v>0</v>
      </c>
      <c r="H18" s="42">
        <f>H16*H17</f>
        <v>0</v>
      </c>
      <c r="I18" s="42">
        <f>I16*I17</f>
        <v>0</v>
      </c>
      <c r="J18" s="42">
        <f>J16*J17</f>
        <v>0</v>
      </c>
      <c r="K18" s="46"/>
      <c r="L18" s="46"/>
      <c r="M18" s="46"/>
    </row>
    <row r="21" spans="2:13" ht="15.75">
      <c r="B21" s="17" t="s">
        <v>20</v>
      </c>
      <c r="C21" s="17"/>
      <c r="D21" s="12"/>
      <c r="E21" s="6"/>
      <c r="F21" s="6"/>
      <c r="G21" s="6"/>
      <c r="H21" s="6"/>
      <c r="I21" s="6"/>
      <c r="J21" s="6"/>
      <c r="K21" s="6"/>
    </row>
    <row r="22" spans="2:13" ht="15" customHeight="1"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2:13" ht="47.1" customHeight="1">
      <c r="B23" s="183" t="s">
        <v>4</v>
      </c>
      <c r="C23" s="184"/>
      <c r="D23" s="185"/>
      <c r="E23" s="38" t="s">
        <v>5</v>
      </c>
      <c r="F23" s="38" t="s">
        <v>6</v>
      </c>
      <c r="G23" s="38" t="s">
        <v>7</v>
      </c>
      <c r="H23" s="38" t="s">
        <v>8</v>
      </c>
      <c r="I23" s="38" t="s">
        <v>9</v>
      </c>
      <c r="J23" s="38" t="s">
        <v>10</v>
      </c>
      <c r="K23" s="38" t="s">
        <v>11</v>
      </c>
      <c r="L23" s="38" t="s">
        <v>12</v>
      </c>
      <c r="M23" s="38" t="s">
        <v>13</v>
      </c>
    </row>
    <row r="24" spans="2:13" ht="30" customHeight="1">
      <c r="B24" s="32" t="s">
        <v>14</v>
      </c>
      <c r="C24" s="33" t="s">
        <v>15</v>
      </c>
      <c r="D24" s="33" t="s">
        <v>16</v>
      </c>
      <c r="E24" s="34"/>
      <c r="F24" s="34"/>
      <c r="G24" s="34"/>
      <c r="H24" s="34"/>
      <c r="I24" s="34"/>
      <c r="J24" s="34"/>
      <c r="K24" s="34"/>
      <c r="L24" s="34"/>
      <c r="M24" s="34"/>
    </row>
    <row r="25" spans="2:13" ht="43.5">
      <c r="B25" s="49">
        <v>41342</v>
      </c>
      <c r="C25" s="50"/>
      <c r="D25" s="50"/>
      <c r="E25" s="51" t="s">
        <v>218</v>
      </c>
      <c r="F25" s="51" t="s">
        <v>219</v>
      </c>
      <c r="G25" s="50"/>
      <c r="H25" s="50"/>
      <c r="I25" s="50"/>
      <c r="J25" s="50"/>
      <c r="K25" s="124" t="s">
        <v>220</v>
      </c>
      <c r="L25" s="53" t="s">
        <v>221</v>
      </c>
      <c r="M25" s="50"/>
    </row>
    <row r="26" spans="2:13" ht="43.5">
      <c r="B26" s="49">
        <v>41549</v>
      </c>
      <c r="C26" s="50"/>
      <c r="D26" s="50"/>
      <c r="E26" s="59" t="s">
        <v>158</v>
      </c>
      <c r="F26" s="51" t="s">
        <v>151</v>
      </c>
      <c r="G26" s="50"/>
      <c r="H26" s="50"/>
      <c r="I26" s="50"/>
      <c r="J26" s="50"/>
      <c r="K26" s="124"/>
      <c r="L26" s="53">
        <v>21.2</v>
      </c>
      <c r="M26" s="50"/>
    </row>
    <row r="27" spans="2:13" ht="30" customHeight="1">
      <c r="B27" s="45"/>
      <c r="C27" s="34"/>
      <c r="D27" s="34"/>
      <c r="E27" s="34"/>
      <c r="F27" s="34" t="s">
        <v>17</v>
      </c>
      <c r="G27" s="40">
        <f>SUM(G25:G25)</f>
        <v>0</v>
      </c>
      <c r="H27" s="40">
        <f>SUM(H25:H25)</f>
        <v>0</v>
      </c>
      <c r="I27" s="40">
        <f>SUM(I25:I25)</f>
        <v>0</v>
      </c>
      <c r="J27" s="40">
        <f>SUM(J25:J25)</f>
        <v>0</v>
      </c>
      <c r="K27" s="42">
        <v>95</v>
      </c>
      <c r="L27" s="42">
        <f>80+8.6+21.2</f>
        <v>109.8</v>
      </c>
      <c r="M27" s="42">
        <f>SUM(M25:M25)</f>
        <v>0</v>
      </c>
    </row>
    <row r="28" spans="2:13" ht="30" customHeight="1">
      <c r="B28" s="45"/>
      <c r="C28" s="34"/>
      <c r="D28" s="34"/>
      <c r="E28" s="34"/>
      <c r="F28" s="34" t="s">
        <v>18</v>
      </c>
      <c r="G28" s="42">
        <v>0.45</v>
      </c>
      <c r="H28" s="42">
        <v>0.24</v>
      </c>
      <c r="I28" s="42">
        <v>0.2</v>
      </c>
      <c r="J28" s="42">
        <v>0.05</v>
      </c>
      <c r="K28" s="46"/>
      <c r="L28" s="46"/>
      <c r="M28" s="46"/>
    </row>
    <row r="29" spans="2:13" ht="30" customHeight="1">
      <c r="B29" s="45"/>
      <c r="C29" s="34"/>
      <c r="D29" s="34"/>
      <c r="E29" s="34"/>
      <c r="F29" s="34" t="s">
        <v>19</v>
      </c>
      <c r="G29" s="42">
        <f>G27*G28</f>
        <v>0</v>
      </c>
      <c r="H29" s="42">
        <f>H27*H28</f>
        <v>0</v>
      </c>
      <c r="I29" s="42">
        <f>I27*I28</f>
        <v>0</v>
      </c>
      <c r="J29" s="42">
        <f>J27*J28</f>
        <v>0</v>
      </c>
      <c r="K29" s="46"/>
      <c r="L29" s="46"/>
      <c r="M29" s="46"/>
    </row>
  </sheetData>
  <mergeCells count="4">
    <mergeCell ref="B6:D6"/>
    <mergeCell ref="B12:D12"/>
    <mergeCell ref="B5:D5"/>
    <mergeCell ref="B23:D23"/>
  </mergeCells>
  <pageMargins left="0.7" right="0.7" top="0.75" bottom="0.75" header="0.3" footer="0.3"/>
  <pageSetup paperSize="9" scale="68" orientation="landscape" r:id="rId1"/>
  <rowBreaks count="1" manualBreakCount="1">
    <brk id="19" max="16383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showGridLines="0" topLeftCell="A4" zoomScale="75" zoomScaleNormal="75" workbookViewId="0">
      <selection activeCell="G6" sqref="G6:G7"/>
    </sheetView>
  </sheetViews>
  <sheetFormatPr defaultRowHeight="15"/>
  <cols>
    <col min="2" max="2" width="15.42578125" customWidth="1"/>
    <col min="3" max="3" width="16.5703125" customWidth="1"/>
    <col min="4" max="4" width="17.140625" bestFit="1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5703125" customWidth="1"/>
    <col min="10" max="10" width="14.28515625" customWidth="1"/>
    <col min="11" max="11" width="14.57031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7" spans="1:13" ht="26.25" customHeight="1">
      <c r="A7" s="18"/>
      <c r="B7" s="2" t="s">
        <v>0</v>
      </c>
      <c r="C7" s="2"/>
      <c r="D7" s="3" t="s">
        <v>70</v>
      </c>
      <c r="E7" s="10"/>
      <c r="F7" s="10"/>
      <c r="G7" s="5"/>
      <c r="H7" s="6"/>
      <c r="I7" s="6"/>
      <c r="J7" s="6"/>
      <c r="K7" s="5"/>
      <c r="L7" s="5"/>
      <c r="M7" s="5"/>
    </row>
    <row r="8" spans="1:13" ht="26.25" customHeight="1">
      <c r="A8" s="18"/>
      <c r="B8" s="2" t="s">
        <v>1</v>
      </c>
      <c r="C8" s="2"/>
      <c r="D8" s="3" t="s">
        <v>42</v>
      </c>
      <c r="E8" s="8"/>
      <c r="F8" s="65"/>
      <c r="G8" s="5"/>
      <c r="H8" s="6"/>
      <c r="I8" s="6"/>
      <c r="J8" s="6"/>
      <c r="K8" s="5"/>
      <c r="L8" s="5"/>
      <c r="M8" s="5"/>
    </row>
    <row r="9" spans="1:13" ht="15.75">
      <c r="A9" s="18"/>
      <c r="B9" s="2"/>
      <c r="C9" s="2"/>
      <c r="D9" s="6"/>
      <c r="E9" s="10"/>
      <c r="F9" s="10"/>
      <c r="G9" s="5"/>
      <c r="H9" s="6"/>
      <c r="I9" s="6"/>
      <c r="J9" s="6"/>
      <c r="K9" s="5"/>
      <c r="L9" s="5"/>
      <c r="M9" s="5"/>
    </row>
    <row r="10" spans="1:13" ht="15.75">
      <c r="A10" s="18"/>
      <c r="B10" s="11" t="s">
        <v>3</v>
      </c>
      <c r="C10" s="12"/>
      <c r="D10" s="6"/>
      <c r="E10" s="10"/>
      <c r="F10" s="10"/>
      <c r="G10" s="5"/>
      <c r="H10" s="6"/>
      <c r="I10" s="6"/>
      <c r="J10" s="6"/>
      <c r="K10" s="5"/>
      <c r="L10" s="5"/>
      <c r="M10" s="5"/>
    </row>
    <row r="11" spans="1:13">
      <c r="A11" s="1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25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63" t="s">
        <v>134</v>
      </c>
      <c r="C14" s="58"/>
      <c r="D14" s="58"/>
      <c r="E14" s="59" t="s">
        <v>135</v>
      </c>
      <c r="F14" s="60"/>
      <c r="G14" s="60"/>
      <c r="H14" s="60"/>
      <c r="I14" s="60"/>
      <c r="J14" s="60"/>
      <c r="K14" s="61"/>
      <c r="L14" s="61"/>
      <c r="M14" s="61">
        <v>119.31</v>
      </c>
    </row>
    <row r="15" spans="1:13" ht="30" customHeight="1">
      <c r="B15" s="45"/>
      <c r="C15" s="34"/>
      <c r="D15" s="34"/>
      <c r="E15" s="34"/>
      <c r="F15" s="34" t="s">
        <v>17</v>
      </c>
      <c r="G15" s="40">
        <f t="shared" ref="G15:M15" si="0">SUM(G14:G14)</f>
        <v>0</v>
      </c>
      <c r="H15" s="40">
        <f t="shared" si="0"/>
        <v>0</v>
      </c>
      <c r="I15" s="40">
        <f t="shared" si="0"/>
        <v>0</v>
      </c>
      <c r="J15" s="40">
        <f t="shared" si="0"/>
        <v>0</v>
      </c>
      <c r="K15" s="42">
        <f t="shared" si="0"/>
        <v>0</v>
      </c>
      <c r="L15" s="42">
        <f t="shared" si="0"/>
        <v>0</v>
      </c>
      <c r="M15" s="42">
        <f t="shared" si="0"/>
        <v>119.31</v>
      </c>
    </row>
    <row r="16" spans="1:13" ht="30" customHeight="1">
      <c r="B16" s="45"/>
      <c r="C16" s="34"/>
      <c r="D16" s="34"/>
      <c r="E16" s="34"/>
      <c r="F16" s="34" t="s">
        <v>18</v>
      </c>
      <c r="G16" s="42">
        <v>0.45</v>
      </c>
      <c r="H16" s="42">
        <v>0.24</v>
      </c>
      <c r="I16" s="42">
        <v>0.2</v>
      </c>
      <c r="J16" s="42">
        <v>0.05</v>
      </c>
      <c r="K16" s="46"/>
      <c r="L16" s="46"/>
      <c r="M16" s="46"/>
    </row>
    <row r="17" spans="2:13" ht="30" customHeight="1">
      <c r="B17" s="45"/>
      <c r="C17" s="34"/>
      <c r="D17" s="34"/>
      <c r="E17" s="34"/>
      <c r="F17" s="34" t="s">
        <v>19</v>
      </c>
      <c r="G17" s="42">
        <f>G15*G16</f>
        <v>0</v>
      </c>
      <c r="H17" s="42">
        <f>H15*H16</f>
        <v>0</v>
      </c>
      <c r="I17" s="42">
        <f>I15*I16</f>
        <v>0</v>
      </c>
      <c r="J17" s="42">
        <f>J15*J16</f>
        <v>0</v>
      </c>
      <c r="K17" s="46"/>
      <c r="L17" s="46"/>
      <c r="M17" s="46"/>
    </row>
    <row r="20" spans="2:13" ht="15.75">
      <c r="B20" s="17" t="s">
        <v>20</v>
      </c>
      <c r="C20" s="17"/>
      <c r="D20" s="12"/>
      <c r="E20" s="6"/>
      <c r="F20" s="6"/>
      <c r="G20" s="6"/>
      <c r="H20" s="6"/>
      <c r="I20" s="6"/>
      <c r="J20" s="6"/>
      <c r="K20" s="6"/>
    </row>
    <row r="21" spans="2:13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3" ht="47.25" customHeight="1">
      <c r="B22" s="183" t="s">
        <v>4</v>
      </c>
      <c r="C22" s="184"/>
      <c r="D22" s="185"/>
      <c r="E22" s="38" t="s">
        <v>5</v>
      </c>
      <c r="F22" s="38" t="s">
        <v>6</v>
      </c>
      <c r="G22" s="38" t="s">
        <v>7</v>
      </c>
      <c r="H22" s="38" t="s">
        <v>8</v>
      </c>
      <c r="I22" s="38" t="s">
        <v>9</v>
      </c>
      <c r="J22" s="38" t="s">
        <v>10</v>
      </c>
      <c r="K22" s="38" t="s">
        <v>11</v>
      </c>
      <c r="L22" s="38" t="s">
        <v>12</v>
      </c>
      <c r="M22" s="38" t="s">
        <v>13</v>
      </c>
    </row>
    <row r="23" spans="2:13" ht="30" customHeight="1">
      <c r="B23" s="32" t="s">
        <v>14</v>
      </c>
      <c r="C23" s="33" t="s">
        <v>15</v>
      </c>
      <c r="D23" s="33" t="s">
        <v>16</v>
      </c>
      <c r="E23" s="34"/>
      <c r="F23" s="34"/>
      <c r="G23" s="34"/>
      <c r="H23" s="34"/>
      <c r="I23" s="34"/>
      <c r="J23" s="34"/>
      <c r="K23" s="34"/>
      <c r="L23" s="34"/>
      <c r="M23" s="34"/>
    </row>
    <row r="24" spans="2:13" ht="30" customHeight="1">
      <c r="B24" s="47"/>
      <c r="C24" s="50"/>
      <c r="D24" s="50"/>
      <c r="E24" s="51"/>
      <c r="F24" s="50"/>
      <c r="G24" s="50"/>
      <c r="H24" s="50"/>
      <c r="I24" s="50"/>
      <c r="J24" s="50"/>
      <c r="K24" s="50"/>
      <c r="L24" s="62"/>
      <c r="M24" s="50"/>
    </row>
    <row r="25" spans="2:13" ht="30" customHeight="1">
      <c r="B25" s="45"/>
      <c r="C25" s="34"/>
      <c r="D25" s="34"/>
      <c r="E25" s="34"/>
      <c r="F25" s="34" t="s">
        <v>17</v>
      </c>
      <c r="G25" s="40">
        <f>SUM(G24:G24)</f>
        <v>0</v>
      </c>
      <c r="H25" s="40">
        <f>SUM(H24:H24)</f>
        <v>0</v>
      </c>
      <c r="I25" s="40">
        <f>SUM(I24:I24)</f>
        <v>0</v>
      </c>
      <c r="J25" s="40">
        <f>SUM(J24:J24)</f>
        <v>0</v>
      </c>
      <c r="K25" s="42">
        <v>0</v>
      </c>
      <c r="L25" s="42">
        <f>SUM(L24:L24)</f>
        <v>0</v>
      </c>
      <c r="M25" s="42">
        <f>SUM(M24:M24)</f>
        <v>0</v>
      </c>
    </row>
    <row r="26" spans="2:13" ht="30" customHeight="1">
      <c r="B26" s="45"/>
      <c r="C26" s="34"/>
      <c r="D26" s="34"/>
      <c r="E26" s="34"/>
      <c r="F26" s="34" t="s">
        <v>18</v>
      </c>
      <c r="G26" s="42">
        <v>0.45</v>
      </c>
      <c r="H26" s="42">
        <v>0.24</v>
      </c>
      <c r="I26" s="42">
        <v>0.2</v>
      </c>
      <c r="J26" s="42">
        <v>0.05</v>
      </c>
      <c r="K26" s="46"/>
      <c r="L26" s="46"/>
      <c r="M26" s="46"/>
    </row>
    <row r="27" spans="2:13" ht="30" customHeight="1">
      <c r="B27" s="45"/>
      <c r="C27" s="34"/>
      <c r="D27" s="34"/>
      <c r="E27" s="34"/>
      <c r="F27" s="34" t="s">
        <v>19</v>
      </c>
      <c r="G27" s="42">
        <f>G25*G26</f>
        <v>0</v>
      </c>
      <c r="H27" s="42">
        <f>H25*H26</f>
        <v>0</v>
      </c>
      <c r="I27" s="42">
        <f>I25*I26</f>
        <v>0</v>
      </c>
      <c r="J27" s="42">
        <f>J25*J26</f>
        <v>0</v>
      </c>
      <c r="K27" s="46"/>
      <c r="L27" s="46"/>
      <c r="M27" s="46"/>
    </row>
  </sheetData>
  <mergeCells count="3">
    <mergeCell ref="B12:D12"/>
    <mergeCell ref="B22:D22"/>
    <mergeCell ref="B5:D5"/>
  </mergeCells>
  <dataValidations count="1">
    <dataValidation allowBlank="1" showInputMessage="1" showErrorMessage="1" sqref="K14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showGridLines="0" zoomScale="75" zoomScaleNormal="75" workbookViewId="0">
      <selection activeCell="E34" sqref="E34"/>
    </sheetView>
  </sheetViews>
  <sheetFormatPr defaultRowHeight="15"/>
  <cols>
    <col min="3" max="3" width="17.28515625" customWidth="1"/>
    <col min="4" max="4" width="16.57031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85546875" customWidth="1"/>
    <col min="11" max="11" width="1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2" t="s">
        <v>0</v>
      </c>
      <c r="C7" s="2"/>
      <c r="D7" s="3" t="s">
        <v>71</v>
      </c>
      <c r="E7" s="10"/>
      <c r="F7" s="5"/>
      <c r="G7" s="5"/>
      <c r="H7" s="6"/>
      <c r="I7" s="6"/>
      <c r="J7" s="6"/>
      <c r="K7" s="5"/>
      <c r="L7" s="5"/>
      <c r="M7" s="5"/>
    </row>
    <row r="8" spans="1:13" ht="26.25" customHeight="1">
      <c r="A8" s="18"/>
      <c r="B8" s="2" t="s">
        <v>1</v>
      </c>
      <c r="C8" s="2"/>
      <c r="D8" s="7" t="s">
        <v>2</v>
      </c>
      <c r="E8" s="8"/>
      <c r="F8" s="5"/>
      <c r="G8" s="5"/>
      <c r="H8" s="6"/>
      <c r="I8" s="6"/>
      <c r="J8" s="6"/>
      <c r="K8" s="5"/>
      <c r="L8" s="5"/>
      <c r="M8" s="5"/>
    </row>
    <row r="9" spans="1:13" ht="15.75">
      <c r="A9" s="18"/>
      <c r="B9" s="2"/>
      <c r="C9" s="2"/>
      <c r="D9" s="9"/>
      <c r="E9" s="10"/>
      <c r="F9" s="5"/>
      <c r="G9" s="5"/>
      <c r="H9" s="6"/>
      <c r="I9" s="6"/>
      <c r="J9" s="6"/>
      <c r="K9" s="5"/>
      <c r="L9" s="5"/>
      <c r="M9" s="5"/>
    </row>
    <row r="10" spans="1:13" ht="15.75">
      <c r="A10" s="18"/>
      <c r="B10" s="11" t="s">
        <v>3</v>
      </c>
      <c r="C10" s="12"/>
      <c r="D10" s="9"/>
      <c r="E10" s="10"/>
      <c r="F10" s="5"/>
      <c r="G10" s="5"/>
      <c r="H10" s="6"/>
      <c r="I10" s="6"/>
      <c r="J10" s="6"/>
      <c r="K10" s="5"/>
      <c r="L10" s="5"/>
      <c r="M10" s="5"/>
    </row>
    <row r="11" spans="1:13">
      <c r="A11" s="1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25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63"/>
      <c r="C14" s="58"/>
      <c r="D14" s="58"/>
      <c r="E14" s="59"/>
      <c r="F14" s="60"/>
      <c r="G14" s="60"/>
      <c r="H14" s="60"/>
      <c r="I14" s="60"/>
      <c r="J14" s="60"/>
      <c r="K14" s="61"/>
      <c r="L14" s="61"/>
      <c r="M14" s="61"/>
    </row>
    <row r="15" spans="1:13" ht="30" customHeight="1">
      <c r="B15" s="45"/>
      <c r="C15" s="34"/>
      <c r="D15" s="34"/>
      <c r="E15" s="34"/>
      <c r="F15" s="34" t="s">
        <v>17</v>
      </c>
      <c r="G15" s="40">
        <f>SUM(G14:G14)</f>
        <v>0</v>
      </c>
      <c r="H15" s="40">
        <f>SUM(H14:H14)</f>
        <v>0</v>
      </c>
      <c r="I15" s="40">
        <f>SUM(I14:I14)</f>
        <v>0</v>
      </c>
      <c r="J15" s="40">
        <f>SUM(J14:J14)</f>
        <v>0</v>
      </c>
      <c r="K15" s="42">
        <f>SUM(K14)</f>
        <v>0</v>
      </c>
      <c r="L15" s="42">
        <f>SUM(L14:L14)</f>
        <v>0</v>
      </c>
      <c r="M15" s="42">
        <f>SUM(M14:M14)</f>
        <v>0</v>
      </c>
    </row>
    <row r="16" spans="1:13" ht="30" customHeight="1">
      <c r="B16" s="45"/>
      <c r="C16" s="34"/>
      <c r="D16" s="34"/>
      <c r="E16" s="34"/>
      <c r="F16" s="34" t="s">
        <v>18</v>
      </c>
      <c r="G16" s="42">
        <v>0.45</v>
      </c>
      <c r="H16" s="42">
        <v>0.24</v>
      </c>
      <c r="I16" s="42">
        <v>0.2</v>
      </c>
      <c r="J16" s="42">
        <v>0.05</v>
      </c>
      <c r="K16" s="46"/>
      <c r="L16" s="46"/>
      <c r="M16" s="46"/>
    </row>
    <row r="17" spans="2:13" ht="30" customHeight="1">
      <c r="B17" s="45"/>
      <c r="C17" s="34"/>
      <c r="D17" s="34"/>
      <c r="E17" s="34"/>
      <c r="F17" s="34" t="s">
        <v>19</v>
      </c>
      <c r="G17" s="42">
        <f>G15*G16</f>
        <v>0</v>
      </c>
      <c r="H17" s="42">
        <f>H15*H16</f>
        <v>0</v>
      </c>
      <c r="I17" s="42">
        <f>I15*I16</f>
        <v>0</v>
      </c>
      <c r="J17" s="42">
        <f>J15*J16</f>
        <v>0</v>
      </c>
      <c r="K17" s="46"/>
      <c r="L17" s="46"/>
      <c r="M17" s="46"/>
    </row>
    <row r="19" spans="2:13">
      <c r="B19" s="24"/>
      <c r="C19" s="24"/>
      <c r="D19" s="67"/>
    </row>
    <row r="20" spans="2:13" ht="15.75">
      <c r="B20" s="17" t="s">
        <v>20</v>
      </c>
      <c r="C20" s="17"/>
      <c r="D20" s="12"/>
      <c r="E20" s="6"/>
      <c r="F20" s="6"/>
      <c r="G20" s="6"/>
      <c r="H20" s="6"/>
      <c r="I20" s="6"/>
      <c r="J20" s="6"/>
      <c r="K20" s="6"/>
    </row>
    <row r="21" spans="2:13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3" ht="47.25" customHeight="1">
      <c r="B22" s="183" t="s">
        <v>4</v>
      </c>
      <c r="C22" s="184"/>
      <c r="D22" s="185"/>
      <c r="E22" s="38" t="s">
        <v>5</v>
      </c>
      <c r="F22" s="38" t="s">
        <v>6</v>
      </c>
      <c r="G22" s="38" t="s">
        <v>7</v>
      </c>
      <c r="H22" s="38" t="s">
        <v>8</v>
      </c>
      <c r="I22" s="38" t="s">
        <v>9</v>
      </c>
      <c r="J22" s="38" t="s">
        <v>10</v>
      </c>
      <c r="K22" s="38" t="s">
        <v>11</v>
      </c>
      <c r="L22" s="38" t="s">
        <v>12</v>
      </c>
      <c r="M22" s="38" t="s">
        <v>13</v>
      </c>
    </row>
    <row r="23" spans="2:13" ht="30" customHeight="1">
      <c r="B23" s="32" t="s">
        <v>14</v>
      </c>
      <c r="C23" s="33" t="s">
        <v>15</v>
      </c>
      <c r="D23" s="33" t="s">
        <v>16</v>
      </c>
      <c r="E23" s="34"/>
      <c r="F23" s="34"/>
      <c r="G23" s="34"/>
      <c r="H23" s="34"/>
      <c r="I23" s="34"/>
      <c r="J23" s="34"/>
      <c r="K23" s="34"/>
      <c r="L23" s="34"/>
      <c r="M23" s="34"/>
    </row>
    <row r="24" spans="2:13" ht="30" customHeight="1">
      <c r="B24" s="47"/>
      <c r="C24" s="50"/>
      <c r="D24" s="50"/>
      <c r="E24" s="51"/>
      <c r="F24" s="50"/>
      <c r="G24" s="50"/>
      <c r="H24" s="50"/>
      <c r="I24" s="50"/>
      <c r="J24" s="50"/>
      <c r="K24" s="50"/>
      <c r="L24" s="62"/>
      <c r="M24" s="50"/>
    </row>
    <row r="25" spans="2:13" ht="30" customHeight="1">
      <c r="B25" s="45"/>
      <c r="C25" s="34"/>
      <c r="D25" s="34"/>
      <c r="E25" s="34"/>
      <c r="F25" s="34" t="s">
        <v>17</v>
      </c>
      <c r="G25" s="40">
        <f>SUM(G24:G24)</f>
        <v>0</v>
      </c>
      <c r="H25" s="40">
        <f>SUM(H24:H24)</f>
        <v>0</v>
      </c>
      <c r="I25" s="40">
        <f>SUM(I24:I24)</f>
        <v>0</v>
      </c>
      <c r="J25" s="40">
        <f>SUM(J24:J24)</f>
        <v>0</v>
      </c>
      <c r="K25" s="42">
        <v>0</v>
      </c>
      <c r="L25" s="42">
        <f>SUM(L24:L24)</f>
        <v>0</v>
      </c>
      <c r="M25" s="42">
        <f>SUM(M24:M24)</f>
        <v>0</v>
      </c>
    </row>
    <row r="26" spans="2:13" ht="30" customHeight="1">
      <c r="B26" s="45"/>
      <c r="C26" s="34"/>
      <c r="D26" s="34"/>
      <c r="E26" s="34"/>
      <c r="F26" s="34" t="s">
        <v>18</v>
      </c>
      <c r="G26" s="42">
        <v>0.45</v>
      </c>
      <c r="H26" s="42">
        <v>0.24</v>
      </c>
      <c r="I26" s="42">
        <v>0.2</v>
      </c>
      <c r="J26" s="42">
        <v>0.05</v>
      </c>
      <c r="K26" s="46"/>
      <c r="L26" s="46"/>
      <c r="M26" s="46"/>
    </row>
    <row r="27" spans="2:13" ht="30" customHeight="1">
      <c r="B27" s="45"/>
      <c r="C27" s="34"/>
      <c r="D27" s="34"/>
      <c r="E27" s="34"/>
      <c r="F27" s="34" t="s">
        <v>19</v>
      </c>
      <c r="G27" s="42">
        <f>G25*G26</f>
        <v>0</v>
      </c>
      <c r="H27" s="42">
        <f>H25*H26</f>
        <v>0</v>
      </c>
      <c r="I27" s="42">
        <f>I25*I26</f>
        <v>0</v>
      </c>
      <c r="J27" s="42">
        <f>J25*J26</f>
        <v>0</v>
      </c>
      <c r="K27" s="46"/>
      <c r="L27" s="46"/>
      <c r="M27" s="46"/>
    </row>
  </sheetData>
  <mergeCells count="4">
    <mergeCell ref="B6:D6"/>
    <mergeCell ref="B12:D12"/>
    <mergeCell ref="B22:D22"/>
    <mergeCell ref="B5:D5"/>
  </mergeCells>
  <dataValidations count="1">
    <dataValidation allowBlank="1" showInputMessage="1" showErrorMessage="1" sqref="K14"/>
  </dataValidations>
  <pageMargins left="0.70866141732283472" right="0.70866141732283472" top="0.74803149606299213" bottom="0.74803149606299213" header="0.31496062992125984" footer="0.31496062992125984"/>
  <pageSetup paperSize="9" scale="67" orientation="landscape" r:id="rId1"/>
  <ignoredErrors>
    <ignoredError sqref="K15" formula="1"/>
  </ignoredError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showGridLines="0" zoomScale="75" zoomScaleNormal="75" workbookViewId="0">
      <selection activeCell="H8" sqref="H8"/>
    </sheetView>
  </sheetViews>
  <sheetFormatPr defaultRowHeight="15"/>
  <cols>
    <col min="2" max="2" width="15.42578125" customWidth="1"/>
    <col min="3" max="3" width="14.85546875" customWidth="1"/>
    <col min="4" max="4" width="17.285156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85546875" customWidth="1"/>
    <col min="11" max="11" width="14.425781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19" t="s">
        <v>0</v>
      </c>
      <c r="C7" s="19"/>
      <c r="D7" s="20" t="s">
        <v>72</v>
      </c>
      <c r="E7" s="22"/>
      <c r="F7" s="24"/>
      <c r="G7" s="24"/>
      <c r="H7" s="18"/>
      <c r="I7" s="18"/>
      <c r="J7" s="18"/>
      <c r="K7" s="24"/>
      <c r="L7" s="24"/>
      <c r="M7" s="24"/>
    </row>
    <row r="8" spans="1:13" ht="26.25" customHeight="1">
      <c r="A8" s="18"/>
      <c r="B8" s="19" t="s">
        <v>1</v>
      </c>
      <c r="C8" s="19"/>
      <c r="D8" s="25" t="s">
        <v>42</v>
      </c>
      <c r="E8" s="22"/>
      <c r="F8" s="22"/>
      <c r="G8" s="22"/>
      <c r="H8" s="18"/>
      <c r="I8" s="18"/>
      <c r="J8" s="18"/>
      <c r="K8" s="24"/>
      <c r="L8" s="24"/>
      <c r="M8" s="24"/>
    </row>
    <row r="9" spans="1:13" ht="15.75">
      <c r="A9" s="18"/>
      <c r="B9" s="19"/>
      <c r="C9" s="19"/>
      <c r="D9" s="27"/>
      <c r="E9" s="22"/>
      <c r="F9" s="22"/>
      <c r="G9" s="22"/>
      <c r="H9" s="18"/>
      <c r="I9" s="18"/>
      <c r="J9" s="18"/>
      <c r="K9" s="24"/>
      <c r="L9" s="24"/>
      <c r="M9" s="24"/>
    </row>
    <row r="10" spans="1:13" ht="15.75">
      <c r="A10" s="18"/>
      <c r="B10" s="11" t="s">
        <v>3</v>
      </c>
      <c r="C10" s="12"/>
      <c r="D10" s="27"/>
      <c r="E10" s="22"/>
      <c r="F10" s="22"/>
      <c r="G10" s="22"/>
      <c r="H10" s="18"/>
      <c r="I10" s="18"/>
      <c r="J10" s="18"/>
      <c r="K10" s="24"/>
      <c r="L10" s="24"/>
      <c r="M10" s="24"/>
    </row>
    <row r="11" spans="1:13" ht="15.75">
      <c r="A11" s="18"/>
      <c r="B11" s="19"/>
      <c r="C11" s="19"/>
      <c r="D11" s="27"/>
      <c r="E11" s="22"/>
      <c r="F11" s="22"/>
      <c r="G11" s="22"/>
      <c r="H11" s="18"/>
      <c r="I11" s="18"/>
      <c r="J11" s="18"/>
      <c r="K11" s="24"/>
      <c r="L11" s="24"/>
      <c r="M11" s="24"/>
    </row>
    <row r="12" spans="1:13" ht="47.25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125" t="s">
        <v>134</v>
      </c>
      <c r="C14" s="126"/>
      <c r="D14" s="126"/>
      <c r="E14" s="110" t="s">
        <v>135</v>
      </c>
      <c r="F14" s="60"/>
      <c r="G14" s="60"/>
      <c r="H14" s="60"/>
      <c r="I14" s="60"/>
      <c r="J14" s="60"/>
      <c r="K14" s="61"/>
      <c r="L14" s="61"/>
      <c r="M14" s="61">
        <v>83.31</v>
      </c>
    </row>
    <row r="15" spans="1:13" ht="30" customHeight="1">
      <c r="B15" s="45"/>
      <c r="C15" s="34"/>
      <c r="D15" s="34"/>
      <c r="E15" s="34"/>
      <c r="F15" s="34" t="s">
        <v>17</v>
      </c>
      <c r="G15" s="40">
        <v>0</v>
      </c>
      <c r="H15" s="40">
        <v>0</v>
      </c>
      <c r="I15" s="40">
        <v>0</v>
      </c>
      <c r="J15" s="40">
        <v>0</v>
      </c>
      <c r="K15" s="42">
        <v>0</v>
      </c>
      <c r="L15" s="42">
        <f>SUM(L14)</f>
        <v>0</v>
      </c>
      <c r="M15" s="42">
        <f>SUM(M14)</f>
        <v>83.31</v>
      </c>
    </row>
    <row r="16" spans="1:13" ht="30" customHeight="1">
      <c r="B16" s="45"/>
      <c r="C16" s="34"/>
      <c r="D16" s="34"/>
      <c r="E16" s="34"/>
      <c r="F16" s="34" t="s">
        <v>18</v>
      </c>
      <c r="G16" s="42">
        <v>0.45</v>
      </c>
      <c r="H16" s="42">
        <v>0.24</v>
      </c>
      <c r="I16" s="42">
        <v>0.2</v>
      </c>
      <c r="J16" s="42">
        <v>0.05</v>
      </c>
      <c r="K16" s="46"/>
      <c r="L16" s="64"/>
      <c r="M16" s="46"/>
    </row>
    <row r="17" spans="2:13" ht="30" customHeight="1">
      <c r="B17" s="45"/>
      <c r="C17" s="34"/>
      <c r="D17" s="34"/>
      <c r="E17" s="34"/>
      <c r="F17" s="34" t="s">
        <v>19</v>
      </c>
      <c r="G17" s="42">
        <f>G15*G16</f>
        <v>0</v>
      </c>
      <c r="H17" s="42">
        <f>H15*H16</f>
        <v>0</v>
      </c>
      <c r="I17" s="42">
        <f>I15*I16</f>
        <v>0</v>
      </c>
      <c r="J17" s="42">
        <f>J15*J16</f>
        <v>0</v>
      </c>
      <c r="K17" s="46"/>
      <c r="L17" s="46"/>
      <c r="M17" s="46"/>
    </row>
    <row r="19" spans="2:13">
      <c r="B19" s="24"/>
      <c r="G19" s="69"/>
    </row>
    <row r="20" spans="2:13" ht="15.75">
      <c r="B20" s="17" t="s">
        <v>20</v>
      </c>
      <c r="C20" s="17"/>
      <c r="D20" s="12"/>
      <c r="E20" s="18"/>
      <c r="F20" s="18"/>
      <c r="G20" s="18"/>
      <c r="H20" s="18"/>
      <c r="I20" s="18"/>
      <c r="J20" s="18"/>
      <c r="K20" s="18"/>
    </row>
    <row r="21" spans="2:13"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2:13" ht="47.25" customHeight="1">
      <c r="B22" s="183" t="s">
        <v>4</v>
      </c>
      <c r="C22" s="184"/>
      <c r="D22" s="185"/>
      <c r="E22" s="38" t="s">
        <v>5</v>
      </c>
      <c r="F22" s="38" t="s">
        <v>6</v>
      </c>
      <c r="G22" s="38" t="s">
        <v>7</v>
      </c>
      <c r="H22" s="38" t="s">
        <v>8</v>
      </c>
      <c r="I22" s="38" t="s">
        <v>9</v>
      </c>
      <c r="J22" s="38" t="s">
        <v>10</v>
      </c>
      <c r="K22" s="38" t="s">
        <v>11</v>
      </c>
      <c r="L22" s="38" t="s">
        <v>12</v>
      </c>
      <c r="M22" s="38" t="s">
        <v>13</v>
      </c>
    </row>
    <row r="23" spans="2:13" ht="30" customHeight="1">
      <c r="B23" s="32" t="s">
        <v>14</v>
      </c>
      <c r="C23" s="33" t="s">
        <v>15</v>
      </c>
      <c r="D23" s="33" t="s">
        <v>16</v>
      </c>
      <c r="E23" s="34"/>
      <c r="F23" s="34"/>
      <c r="G23" s="34"/>
      <c r="H23" s="34"/>
      <c r="I23" s="34"/>
      <c r="J23" s="34"/>
      <c r="K23" s="34"/>
      <c r="L23" s="34"/>
      <c r="M23" s="34"/>
    </row>
    <row r="24" spans="2:13" ht="30" customHeight="1">
      <c r="B24" s="47"/>
      <c r="C24" s="40"/>
      <c r="D24" s="40"/>
      <c r="E24" s="41"/>
      <c r="F24" s="40"/>
      <c r="G24" s="40"/>
      <c r="H24" s="40"/>
      <c r="I24" s="40"/>
      <c r="J24" s="40"/>
      <c r="K24" s="40"/>
      <c r="L24" s="42"/>
      <c r="M24" s="40"/>
    </row>
    <row r="25" spans="2:13" ht="30" customHeight="1">
      <c r="B25" s="45"/>
      <c r="C25" s="34"/>
      <c r="D25" s="34"/>
      <c r="E25" s="34"/>
      <c r="F25" s="34" t="s">
        <v>17</v>
      </c>
      <c r="G25" s="40">
        <f>SUM(G24:G24)</f>
        <v>0</v>
      </c>
      <c r="H25" s="40">
        <f>SUM(H24:H24)</f>
        <v>0</v>
      </c>
      <c r="I25" s="40">
        <f>SUM(I24:I24)</f>
        <v>0</v>
      </c>
      <c r="J25" s="40">
        <f>SUM(J24:J24)</f>
        <v>0</v>
      </c>
      <c r="K25" s="42">
        <v>0</v>
      </c>
      <c r="L25" s="42">
        <f>SUM(L24:L24)</f>
        <v>0</v>
      </c>
      <c r="M25" s="42">
        <f>SUM(M24:M24)</f>
        <v>0</v>
      </c>
    </row>
    <row r="26" spans="2:13" ht="30" customHeight="1">
      <c r="B26" s="45"/>
      <c r="C26" s="34"/>
      <c r="D26" s="34"/>
      <c r="E26" s="34"/>
      <c r="F26" s="34" t="s">
        <v>18</v>
      </c>
      <c r="G26" s="42">
        <v>0.45</v>
      </c>
      <c r="H26" s="42">
        <v>0.24</v>
      </c>
      <c r="I26" s="42">
        <v>0.2</v>
      </c>
      <c r="J26" s="42">
        <v>0.05</v>
      </c>
      <c r="K26" s="46"/>
      <c r="L26" s="46"/>
      <c r="M26" s="46"/>
    </row>
    <row r="27" spans="2:13" ht="30" customHeight="1">
      <c r="B27" s="45"/>
      <c r="C27" s="34"/>
      <c r="D27" s="34"/>
      <c r="E27" s="34"/>
      <c r="F27" s="34" t="s">
        <v>19</v>
      </c>
      <c r="G27" s="42">
        <f>G25*G26</f>
        <v>0</v>
      </c>
      <c r="H27" s="42">
        <f>H25*H26</f>
        <v>0</v>
      </c>
      <c r="I27" s="42">
        <f>I25*I26</f>
        <v>0</v>
      </c>
      <c r="J27" s="42">
        <f>J25*J26</f>
        <v>0</v>
      </c>
      <c r="K27" s="46"/>
      <c r="L27" s="46"/>
      <c r="M27" s="46"/>
    </row>
  </sheetData>
  <mergeCells count="4">
    <mergeCell ref="B6:D6"/>
    <mergeCell ref="B12:D12"/>
    <mergeCell ref="B22:D22"/>
    <mergeCell ref="B5:D5"/>
  </mergeCells>
  <dataValidations count="1">
    <dataValidation allowBlank="1" showInputMessage="1" showErrorMessage="1" sqref="K14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dimension ref="A1:M72"/>
  <sheetViews>
    <sheetView showGridLines="0" topLeftCell="A49" zoomScale="74" zoomScaleNormal="74" zoomScaleSheetLayoutView="75" workbookViewId="0">
      <selection activeCell="E76" sqref="E76"/>
    </sheetView>
  </sheetViews>
  <sheetFormatPr defaultRowHeight="15"/>
  <cols>
    <col min="2" max="2" width="15.5703125" customWidth="1"/>
    <col min="3" max="3" width="13.5703125" customWidth="1"/>
    <col min="4" max="4" width="13" customWidth="1"/>
    <col min="5" max="5" width="26.285156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28515625" customWidth="1"/>
    <col min="11" max="11" width="15.8554687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6.5">
      <c r="B6" s="1"/>
    </row>
    <row r="7" spans="1:13" ht="26.25" customHeight="1">
      <c r="A7" s="18"/>
      <c r="B7" s="19" t="s">
        <v>0</v>
      </c>
      <c r="C7" s="19"/>
      <c r="D7" s="20" t="s">
        <v>73</v>
      </c>
      <c r="E7" s="21"/>
      <c r="F7" s="24"/>
      <c r="G7" s="24"/>
      <c r="H7" s="18"/>
      <c r="I7" s="18"/>
      <c r="J7" s="18"/>
      <c r="K7" s="24"/>
      <c r="L7" s="24"/>
      <c r="M7" s="24"/>
    </row>
    <row r="8" spans="1:13" ht="26.25" customHeight="1">
      <c r="A8" s="18"/>
      <c r="B8" s="19" t="s">
        <v>1</v>
      </c>
      <c r="C8" s="19"/>
      <c r="D8" s="25" t="s">
        <v>452</v>
      </c>
      <c r="E8" s="26"/>
      <c r="F8" s="26"/>
      <c r="G8" s="24"/>
      <c r="H8" s="18"/>
      <c r="I8" s="18"/>
      <c r="J8" s="18"/>
      <c r="K8" s="24"/>
      <c r="L8" s="24"/>
      <c r="M8" s="24"/>
    </row>
    <row r="9" spans="1:13" ht="15.75">
      <c r="A9" s="18"/>
      <c r="B9" s="19"/>
      <c r="C9" s="19"/>
      <c r="D9" s="27"/>
      <c r="E9" s="22"/>
      <c r="F9" s="22"/>
      <c r="G9" s="24"/>
      <c r="H9" s="18"/>
      <c r="I9" s="18"/>
      <c r="J9" s="18"/>
      <c r="K9" s="24"/>
      <c r="L9" s="24"/>
      <c r="M9" s="24"/>
    </row>
    <row r="10" spans="1:13" ht="15.75">
      <c r="A10" s="18"/>
      <c r="B10" s="11" t="s">
        <v>3</v>
      </c>
      <c r="C10" s="12"/>
      <c r="D10" s="18"/>
      <c r="E10" s="18"/>
      <c r="F10" s="22"/>
      <c r="G10" s="24"/>
      <c r="H10" s="18"/>
      <c r="I10" s="18"/>
      <c r="J10" s="18"/>
      <c r="K10" s="24"/>
      <c r="L10" s="24"/>
      <c r="M10" s="24"/>
    </row>
    <row r="11" spans="1:1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47.25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57">
        <v>41218</v>
      </c>
      <c r="C14" s="58"/>
      <c r="D14" s="58"/>
      <c r="E14" s="59" t="s">
        <v>222</v>
      </c>
      <c r="F14" s="73" t="s">
        <v>190</v>
      </c>
      <c r="G14" s="60">
        <v>4</v>
      </c>
      <c r="H14" s="60"/>
      <c r="I14" s="60"/>
      <c r="J14" s="60"/>
      <c r="K14" s="61"/>
      <c r="L14" s="61"/>
      <c r="M14" s="61"/>
    </row>
    <row r="15" spans="1:13" ht="30" customHeight="1">
      <c r="B15" s="57">
        <v>41222</v>
      </c>
      <c r="C15" s="58"/>
      <c r="D15" s="58"/>
      <c r="E15" s="60" t="s">
        <v>223</v>
      </c>
      <c r="F15" s="40" t="s">
        <v>190</v>
      </c>
      <c r="G15" s="60">
        <v>4</v>
      </c>
      <c r="H15" s="60"/>
      <c r="I15" s="60"/>
      <c r="J15" s="60"/>
      <c r="K15" s="61"/>
      <c r="L15" s="61"/>
      <c r="M15" s="61"/>
    </row>
    <row r="16" spans="1:13" ht="30" customHeight="1">
      <c r="B16" s="57">
        <v>41226</v>
      </c>
      <c r="C16" s="58"/>
      <c r="D16" s="58"/>
      <c r="E16" s="60" t="s">
        <v>224</v>
      </c>
      <c r="F16" s="40" t="s">
        <v>190</v>
      </c>
      <c r="G16" s="60">
        <v>2</v>
      </c>
      <c r="H16" s="60"/>
      <c r="I16" s="60"/>
      <c r="J16" s="60"/>
      <c r="K16" s="61"/>
      <c r="L16" s="61"/>
      <c r="M16" s="61"/>
    </row>
    <row r="17" spans="2:13" ht="30" customHeight="1">
      <c r="B17" s="57">
        <v>41229</v>
      </c>
      <c r="C17" s="58"/>
      <c r="D17" s="58"/>
      <c r="E17" s="59" t="s">
        <v>225</v>
      </c>
      <c r="F17" s="40" t="s">
        <v>190</v>
      </c>
      <c r="G17" s="60">
        <v>9</v>
      </c>
      <c r="H17" s="60"/>
      <c r="I17" s="60"/>
      <c r="J17" s="60"/>
      <c r="K17" s="61"/>
      <c r="L17" s="61"/>
      <c r="M17" s="61"/>
    </row>
    <row r="18" spans="2:13" ht="30" customHeight="1">
      <c r="B18" s="57">
        <v>41236</v>
      </c>
      <c r="C18" s="58"/>
      <c r="D18" s="58"/>
      <c r="E18" s="60" t="s">
        <v>226</v>
      </c>
      <c r="F18" s="40" t="s">
        <v>190</v>
      </c>
      <c r="G18" s="60">
        <v>4</v>
      </c>
      <c r="H18" s="60"/>
      <c r="I18" s="60"/>
      <c r="J18" s="60"/>
      <c r="K18" s="61"/>
      <c r="L18" s="61"/>
      <c r="M18" s="61"/>
    </row>
    <row r="19" spans="2:13" ht="30" customHeight="1">
      <c r="B19" s="57">
        <v>41246</v>
      </c>
      <c r="C19" s="58"/>
      <c r="D19" s="58"/>
      <c r="E19" s="60" t="s">
        <v>193</v>
      </c>
      <c r="F19" s="40" t="s">
        <v>227</v>
      </c>
      <c r="G19" s="60">
        <v>9</v>
      </c>
      <c r="H19" s="60"/>
      <c r="I19" s="60"/>
      <c r="J19" s="60"/>
      <c r="K19" s="61"/>
      <c r="L19" s="61"/>
      <c r="M19" s="61"/>
    </row>
    <row r="20" spans="2:13" ht="29.25">
      <c r="B20" s="57">
        <v>41303</v>
      </c>
      <c r="C20" s="58"/>
      <c r="D20" s="58"/>
      <c r="E20" s="59" t="s">
        <v>228</v>
      </c>
      <c r="F20" s="40" t="s">
        <v>190</v>
      </c>
      <c r="G20" s="60">
        <v>5</v>
      </c>
      <c r="H20" s="60"/>
      <c r="I20" s="60"/>
      <c r="J20" s="60"/>
      <c r="K20" s="61"/>
      <c r="L20" s="61"/>
      <c r="M20" s="61"/>
    </row>
    <row r="21" spans="2:13" ht="30" customHeight="1">
      <c r="B21" s="57">
        <v>41306</v>
      </c>
      <c r="C21" s="58"/>
      <c r="D21" s="58"/>
      <c r="E21" s="60" t="s">
        <v>229</v>
      </c>
      <c r="F21" s="40" t="s">
        <v>190</v>
      </c>
      <c r="G21" s="60">
        <v>5</v>
      </c>
      <c r="H21" s="60"/>
      <c r="I21" s="60"/>
      <c r="J21" s="60"/>
      <c r="K21" s="61"/>
      <c r="L21" s="61"/>
      <c r="M21" s="61"/>
    </row>
    <row r="22" spans="2:13" ht="47.25" customHeight="1">
      <c r="B22" s="127">
        <v>41310</v>
      </c>
      <c r="C22" s="58"/>
      <c r="D22" s="58"/>
      <c r="E22" s="60" t="s">
        <v>132</v>
      </c>
      <c r="F22" s="40" t="s">
        <v>230</v>
      </c>
      <c r="G22" s="60">
        <v>14</v>
      </c>
      <c r="H22" s="60"/>
      <c r="I22" s="60"/>
      <c r="J22" s="60"/>
      <c r="K22" s="61"/>
      <c r="L22" s="61"/>
      <c r="M22" s="61"/>
    </row>
    <row r="23" spans="2:13" ht="30" customHeight="1">
      <c r="B23" s="57">
        <v>41313</v>
      </c>
      <c r="C23" s="58"/>
      <c r="D23" s="58"/>
      <c r="E23" s="60" t="s">
        <v>231</v>
      </c>
      <c r="F23" s="40" t="s">
        <v>190</v>
      </c>
      <c r="G23" s="60">
        <v>7</v>
      </c>
      <c r="H23" s="60"/>
      <c r="I23" s="60"/>
      <c r="J23" s="60"/>
      <c r="K23" s="61"/>
      <c r="L23" s="61"/>
      <c r="M23" s="61"/>
    </row>
    <row r="24" spans="2:13" ht="30" customHeight="1">
      <c r="B24" s="57">
        <v>41327</v>
      </c>
      <c r="C24" s="58"/>
      <c r="D24" s="58"/>
      <c r="E24" s="60" t="s">
        <v>232</v>
      </c>
      <c r="F24" s="40" t="s">
        <v>190</v>
      </c>
      <c r="G24" s="60">
        <v>11</v>
      </c>
      <c r="H24" s="60"/>
      <c r="I24" s="60"/>
      <c r="J24" s="60"/>
      <c r="K24" s="61"/>
      <c r="L24" s="61"/>
      <c r="M24" s="61"/>
    </row>
    <row r="25" spans="2:13" ht="30" customHeight="1">
      <c r="B25" s="57">
        <v>41330</v>
      </c>
      <c r="C25" s="58"/>
      <c r="D25" s="58"/>
      <c r="E25" s="60" t="s">
        <v>132</v>
      </c>
      <c r="F25" s="40" t="s">
        <v>233</v>
      </c>
      <c r="G25" s="60">
        <v>9</v>
      </c>
      <c r="H25" s="60"/>
      <c r="I25" s="60"/>
      <c r="J25" s="60"/>
      <c r="K25" s="61"/>
      <c r="L25" s="61"/>
      <c r="M25" s="61"/>
    </row>
    <row r="26" spans="2:13" ht="30" customHeight="1">
      <c r="B26" s="57">
        <v>41331</v>
      </c>
      <c r="C26" s="58"/>
      <c r="D26" s="58"/>
      <c r="E26" s="59" t="s">
        <v>234</v>
      </c>
      <c r="F26" s="40" t="s">
        <v>190</v>
      </c>
      <c r="G26" s="60">
        <v>7</v>
      </c>
      <c r="H26" s="60"/>
      <c r="I26" s="60"/>
      <c r="J26" s="60"/>
      <c r="K26" s="61"/>
      <c r="L26" s="61"/>
      <c r="M26" s="61"/>
    </row>
    <row r="27" spans="2:13" ht="30" customHeight="1">
      <c r="B27" s="57">
        <v>41333</v>
      </c>
      <c r="C27" s="58"/>
      <c r="D27" s="58"/>
      <c r="E27" s="59" t="s">
        <v>235</v>
      </c>
      <c r="F27" s="40" t="s">
        <v>190</v>
      </c>
      <c r="G27" s="60">
        <v>5</v>
      </c>
      <c r="H27" s="60"/>
      <c r="I27" s="60"/>
      <c r="J27" s="60"/>
      <c r="K27" s="61"/>
      <c r="L27" s="61"/>
      <c r="M27" s="61"/>
    </row>
    <row r="28" spans="2:13" ht="30" customHeight="1">
      <c r="B28" s="57">
        <v>41337</v>
      </c>
      <c r="C28" s="58"/>
      <c r="D28" s="58"/>
      <c r="E28" s="59" t="s">
        <v>193</v>
      </c>
      <c r="F28" s="40" t="s">
        <v>190</v>
      </c>
      <c r="G28" s="60">
        <v>13</v>
      </c>
      <c r="H28" s="60"/>
      <c r="I28" s="60"/>
      <c r="J28" s="60"/>
      <c r="K28" s="61"/>
      <c r="L28" s="61"/>
      <c r="M28" s="61"/>
    </row>
    <row r="29" spans="2:13" ht="30" customHeight="1">
      <c r="B29" s="57">
        <v>41338</v>
      </c>
      <c r="C29" s="58"/>
      <c r="D29" s="58"/>
      <c r="E29" s="60" t="s">
        <v>132</v>
      </c>
      <c r="F29" s="40" t="s">
        <v>230</v>
      </c>
      <c r="G29" s="60">
        <v>10</v>
      </c>
      <c r="H29" s="60"/>
      <c r="I29" s="60"/>
      <c r="J29" s="60"/>
      <c r="K29" s="61"/>
      <c r="L29" s="61"/>
      <c r="M29" s="61"/>
    </row>
    <row r="30" spans="2:13" ht="30" customHeight="1">
      <c r="B30" s="57">
        <v>41344</v>
      </c>
      <c r="C30" s="58"/>
      <c r="D30" s="58"/>
      <c r="E30" s="60" t="s">
        <v>33</v>
      </c>
      <c r="F30" s="40" t="s">
        <v>30</v>
      </c>
      <c r="G30" s="60">
        <v>6</v>
      </c>
      <c r="H30" s="60"/>
      <c r="I30" s="60"/>
      <c r="J30" s="60"/>
      <c r="K30" s="61"/>
      <c r="L30" s="61"/>
      <c r="M30" s="61"/>
    </row>
    <row r="31" spans="2:13" ht="30" customHeight="1">
      <c r="B31" s="57">
        <v>41346</v>
      </c>
      <c r="C31" s="58"/>
      <c r="D31" s="58"/>
      <c r="E31" s="60" t="s">
        <v>236</v>
      </c>
      <c r="F31" s="40" t="s">
        <v>190</v>
      </c>
      <c r="G31" s="60">
        <v>11</v>
      </c>
      <c r="H31" s="60"/>
      <c r="I31" s="60"/>
      <c r="J31" s="60"/>
      <c r="K31" s="61"/>
      <c r="L31" s="61"/>
      <c r="M31" s="61"/>
    </row>
    <row r="32" spans="2:13" ht="30" customHeight="1">
      <c r="B32" s="57">
        <v>41351</v>
      </c>
      <c r="C32" s="58"/>
      <c r="D32" s="58"/>
      <c r="E32" s="59" t="s">
        <v>237</v>
      </c>
      <c r="F32" s="41" t="s">
        <v>238</v>
      </c>
      <c r="G32" s="60">
        <v>12</v>
      </c>
      <c r="H32" s="60"/>
      <c r="I32" s="60"/>
      <c r="J32" s="60"/>
      <c r="K32" s="61"/>
      <c r="L32" s="61"/>
      <c r="M32" s="61"/>
    </row>
    <row r="33" spans="2:13" ht="30" customHeight="1">
      <c r="B33" s="57">
        <v>41352</v>
      </c>
      <c r="C33" s="58"/>
      <c r="D33" s="58"/>
      <c r="E33" s="59" t="s">
        <v>33</v>
      </c>
      <c r="F33" s="41" t="s">
        <v>30</v>
      </c>
      <c r="G33" s="60">
        <v>2</v>
      </c>
      <c r="H33" s="60"/>
      <c r="I33" s="60"/>
      <c r="J33" s="60"/>
      <c r="K33" s="61"/>
      <c r="L33" s="61"/>
      <c r="M33" s="61"/>
    </row>
    <row r="34" spans="2:13" ht="30" customHeight="1">
      <c r="B34" s="57">
        <v>41353</v>
      </c>
      <c r="C34" s="58"/>
      <c r="D34" s="58"/>
      <c r="E34" s="59" t="s">
        <v>239</v>
      </c>
      <c r="F34" s="41" t="s">
        <v>190</v>
      </c>
      <c r="G34" s="60">
        <v>11</v>
      </c>
      <c r="H34" s="60"/>
      <c r="I34" s="60"/>
      <c r="J34" s="60"/>
      <c r="K34" s="61"/>
      <c r="L34" s="61"/>
      <c r="M34" s="61"/>
    </row>
    <row r="35" spans="2:13" ht="30" customHeight="1">
      <c r="B35" s="57">
        <v>41428</v>
      </c>
      <c r="C35" s="58"/>
      <c r="D35" s="58"/>
      <c r="E35" s="59" t="s">
        <v>193</v>
      </c>
      <c r="F35" s="41" t="s">
        <v>240</v>
      </c>
      <c r="G35" s="60">
        <v>9</v>
      </c>
      <c r="H35" s="60"/>
      <c r="I35" s="60"/>
      <c r="J35" s="60"/>
      <c r="K35" s="61"/>
      <c r="L35" s="61"/>
      <c r="M35" s="61"/>
    </row>
    <row r="36" spans="2:13" ht="30" customHeight="1">
      <c r="B36" s="57">
        <v>41430</v>
      </c>
      <c r="C36" s="58"/>
      <c r="D36" s="58"/>
      <c r="E36" s="59" t="s">
        <v>241</v>
      </c>
      <c r="F36" s="41" t="s">
        <v>131</v>
      </c>
      <c r="G36" s="60">
        <v>10</v>
      </c>
      <c r="H36" s="60"/>
      <c r="I36" s="60"/>
      <c r="J36" s="60"/>
      <c r="K36" s="61"/>
      <c r="L36" s="61"/>
      <c r="M36" s="61"/>
    </row>
    <row r="37" spans="2:13" ht="30" customHeight="1">
      <c r="B37" s="57">
        <v>41431</v>
      </c>
      <c r="C37" s="58"/>
      <c r="D37" s="58"/>
      <c r="E37" s="59" t="s">
        <v>242</v>
      </c>
      <c r="F37" s="41" t="s">
        <v>243</v>
      </c>
      <c r="G37" s="60">
        <v>11</v>
      </c>
      <c r="H37" s="60"/>
      <c r="I37" s="60"/>
      <c r="J37" s="60"/>
      <c r="K37" s="61"/>
      <c r="L37" s="61"/>
      <c r="M37" s="61"/>
    </row>
    <row r="38" spans="2:13" ht="30" customHeight="1">
      <c r="B38" s="57">
        <v>41433</v>
      </c>
      <c r="C38" s="58"/>
      <c r="D38" s="58"/>
      <c r="E38" s="59" t="s">
        <v>244</v>
      </c>
      <c r="F38" s="41" t="s">
        <v>102</v>
      </c>
      <c r="G38" s="60">
        <v>39</v>
      </c>
      <c r="H38" s="60"/>
      <c r="I38" s="60"/>
      <c r="J38" s="60"/>
      <c r="K38" s="61"/>
      <c r="L38" s="61"/>
      <c r="M38" s="61"/>
    </row>
    <row r="39" spans="2:13" ht="30" customHeight="1">
      <c r="B39" s="57">
        <v>41442</v>
      </c>
      <c r="C39" s="58"/>
      <c r="D39" s="58"/>
      <c r="E39" s="59" t="s">
        <v>193</v>
      </c>
      <c r="F39" s="41" t="s">
        <v>131</v>
      </c>
      <c r="G39" s="60">
        <v>9</v>
      </c>
      <c r="H39" s="60"/>
      <c r="I39" s="60"/>
      <c r="J39" s="60"/>
      <c r="K39" s="61"/>
      <c r="L39" s="61"/>
      <c r="M39" s="61"/>
    </row>
    <row r="40" spans="2:13" ht="30" customHeight="1">
      <c r="B40" s="57">
        <v>41445</v>
      </c>
      <c r="C40" s="58"/>
      <c r="D40" s="58"/>
      <c r="E40" s="59" t="s">
        <v>33</v>
      </c>
      <c r="F40" s="41" t="s">
        <v>30</v>
      </c>
      <c r="G40" s="60">
        <v>3</v>
      </c>
      <c r="H40" s="60"/>
      <c r="I40" s="60"/>
      <c r="J40" s="60"/>
      <c r="K40" s="61"/>
      <c r="L40" s="61"/>
      <c r="M40" s="61"/>
    </row>
    <row r="41" spans="2:13" ht="30" customHeight="1">
      <c r="B41" s="57">
        <v>41449</v>
      </c>
      <c r="C41" s="58"/>
      <c r="D41" s="58"/>
      <c r="E41" s="59" t="s">
        <v>132</v>
      </c>
      <c r="F41" s="41" t="s">
        <v>233</v>
      </c>
      <c r="G41" s="60">
        <v>8</v>
      </c>
      <c r="H41" s="60"/>
      <c r="I41" s="60"/>
      <c r="J41" s="60"/>
      <c r="K41" s="61"/>
      <c r="L41" s="61"/>
      <c r="M41" s="61"/>
    </row>
    <row r="42" spans="2:13" ht="29.25">
      <c r="B42" s="57">
        <v>41453</v>
      </c>
      <c r="C42" s="58"/>
      <c r="D42" s="58"/>
      <c r="E42" s="59" t="s">
        <v>245</v>
      </c>
      <c r="F42" s="41" t="s">
        <v>131</v>
      </c>
      <c r="G42" s="60">
        <v>9</v>
      </c>
      <c r="H42" s="60"/>
      <c r="I42" s="60"/>
      <c r="J42" s="60"/>
      <c r="K42" s="61"/>
      <c r="L42" s="61"/>
      <c r="M42" s="61"/>
    </row>
    <row r="43" spans="2:13" ht="29.25">
      <c r="B43" s="57">
        <v>41494</v>
      </c>
      <c r="C43" s="58"/>
      <c r="D43" s="58"/>
      <c r="E43" s="59" t="s">
        <v>246</v>
      </c>
      <c r="F43" s="41" t="s">
        <v>190</v>
      </c>
      <c r="G43" s="60">
        <v>5</v>
      </c>
      <c r="H43" s="60"/>
      <c r="I43" s="60"/>
      <c r="J43" s="60"/>
      <c r="K43" s="61"/>
      <c r="L43" s="61"/>
      <c r="M43" s="61"/>
    </row>
    <row r="44" spans="2:13" ht="29.25">
      <c r="B44" s="57">
        <v>41496</v>
      </c>
      <c r="C44" s="58"/>
      <c r="D44" s="58"/>
      <c r="E44" s="59" t="s">
        <v>247</v>
      </c>
      <c r="F44" s="41" t="s">
        <v>131</v>
      </c>
      <c r="G44" s="60">
        <v>8</v>
      </c>
      <c r="H44" s="60"/>
      <c r="I44" s="60"/>
      <c r="J44" s="60"/>
      <c r="K44" s="61"/>
      <c r="L44" s="61"/>
      <c r="M44" s="61"/>
    </row>
    <row r="45" spans="2:13" ht="29.25">
      <c r="B45" s="57">
        <v>41503</v>
      </c>
      <c r="C45" s="58"/>
      <c r="D45" s="58"/>
      <c r="E45" s="59" t="s">
        <v>248</v>
      </c>
      <c r="F45" s="41" t="s">
        <v>190</v>
      </c>
      <c r="G45" s="60">
        <v>10</v>
      </c>
      <c r="H45" s="60"/>
      <c r="I45" s="60"/>
      <c r="J45" s="60"/>
      <c r="K45" s="61"/>
      <c r="L45" s="61"/>
      <c r="M45" s="61"/>
    </row>
    <row r="46" spans="2:13" ht="30" customHeight="1">
      <c r="B46" s="57">
        <v>41512</v>
      </c>
      <c r="C46" s="58"/>
      <c r="D46" s="58"/>
      <c r="E46" s="59" t="s">
        <v>132</v>
      </c>
      <c r="F46" s="41" t="s">
        <v>233</v>
      </c>
      <c r="G46" s="60">
        <v>7</v>
      </c>
      <c r="H46" s="60"/>
      <c r="I46" s="60"/>
      <c r="J46" s="60"/>
      <c r="K46" s="61"/>
      <c r="L46" s="61"/>
      <c r="M46" s="61"/>
    </row>
    <row r="47" spans="2:13" ht="29.25">
      <c r="B47" s="57">
        <v>41519</v>
      </c>
      <c r="C47" s="58"/>
      <c r="D47" s="58"/>
      <c r="E47" s="59" t="s">
        <v>249</v>
      </c>
      <c r="F47" s="41" t="s">
        <v>250</v>
      </c>
      <c r="G47" s="60">
        <v>16</v>
      </c>
      <c r="H47" s="60"/>
      <c r="I47" s="60"/>
      <c r="J47" s="60"/>
      <c r="K47" s="61"/>
      <c r="L47" s="61"/>
      <c r="M47" s="61"/>
    </row>
    <row r="48" spans="2:13" ht="29.25">
      <c r="B48" s="57">
        <v>41527</v>
      </c>
      <c r="C48" s="58"/>
      <c r="D48" s="58"/>
      <c r="E48" s="59" t="s">
        <v>251</v>
      </c>
      <c r="F48" s="41" t="s">
        <v>131</v>
      </c>
      <c r="G48" s="60">
        <v>8</v>
      </c>
      <c r="H48" s="60"/>
      <c r="I48" s="60"/>
      <c r="J48" s="60"/>
      <c r="K48" s="61"/>
      <c r="L48" s="61"/>
      <c r="M48" s="61"/>
    </row>
    <row r="49" spans="2:13" ht="29.25">
      <c r="B49" s="57">
        <v>41533</v>
      </c>
      <c r="C49" s="58"/>
      <c r="D49" s="58"/>
      <c r="E49" s="59" t="s">
        <v>249</v>
      </c>
      <c r="F49" s="41" t="s">
        <v>252</v>
      </c>
      <c r="G49" s="60">
        <v>9</v>
      </c>
      <c r="H49" s="60"/>
      <c r="I49" s="60"/>
      <c r="J49" s="60"/>
      <c r="K49" s="61"/>
      <c r="L49" s="61"/>
      <c r="M49" s="61"/>
    </row>
    <row r="50" spans="2:13" ht="30" customHeight="1">
      <c r="B50" s="57">
        <v>41542</v>
      </c>
      <c r="C50" s="58"/>
      <c r="D50" s="58"/>
      <c r="E50" s="59" t="s">
        <v>253</v>
      </c>
      <c r="F50" s="41" t="s">
        <v>254</v>
      </c>
      <c r="G50" s="60">
        <v>7</v>
      </c>
      <c r="H50" s="60"/>
      <c r="I50" s="60"/>
      <c r="J50" s="60"/>
      <c r="K50" s="61"/>
      <c r="L50" s="61"/>
      <c r="M50" s="61"/>
    </row>
    <row r="51" spans="2:13" ht="30" customHeight="1">
      <c r="B51" s="57">
        <v>41544</v>
      </c>
      <c r="C51" s="58"/>
      <c r="D51" s="58"/>
      <c r="E51" s="59" t="s">
        <v>255</v>
      </c>
      <c r="F51" s="41" t="s">
        <v>256</v>
      </c>
      <c r="G51" s="60">
        <v>10</v>
      </c>
      <c r="H51" s="60"/>
      <c r="I51" s="60"/>
      <c r="J51" s="60"/>
      <c r="K51" s="61"/>
      <c r="L51" s="61"/>
      <c r="M51" s="61"/>
    </row>
    <row r="52" spans="2:13" ht="30" customHeight="1">
      <c r="B52" s="57">
        <v>41554</v>
      </c>
      <c r="C52" s="58"/>
      <c r="D52" s="58"/>
      <c r="E52" s="59" t="s">
        <v>193</v>
      </c>
      <c r="F52" s="41" t="s">
        <v>257</v>
      </c>
      <c r="G52" s="60">
        <v>9</v>
      </c>
      <c r="H52" s="60"/>
      <c r="I52" s="60"/>
      <c r="J52" s="60"/>
      <c r="K52" s="61"/>
      <c r="L52" s="61"/>
      <c r="M52" s="61"/>
    </row>
    <row r="53" spans="2:13" ht="29.25">
      <c r="B53" s="57">
        <v>41568</v>
      </c>
      <c r="C53" s="58"/>
      <c r="D53" s="58"/>
      <c r="E53" s="59" t="s">
        <v>258</v>
      </c>
      <c r="F53" s="41" t="s">
        <v>131</v>
      </c>
      <c r="G53" s="60">
        <v>8</v>
      </c>
      <c r="H53" s="60"/>
      <c r="I53" s="60"/>
      <c r="J53" s="60"/>
      <c r="K53" s="68"/>
      <c r="L53" s="68"/>
      <c r="M53" s="61"/>
    </row>
    <row r="54" spans="2:13" ht="43.5">
      <c r="B54" s="57">
        <v>41572</v>
      </c>
      <c r="C54" s="58"/>
      <c r="D54" s="58"/>
      <c r="E54" s="59" t="s">
        <v>259</v>
      </c>
      <c r="F54" s="41" t="s">
        <v>190</v>
      </c>
      <c r="G54" s="60">
        <v>4</v>
      </c>
      <c r="H54" s="60"/>
      <c r="I54" s="60"/>
      <c r="J54" s="60"/>
      <c r="K54" s="68"/>
      <c r="L54" s="68"/>
      <c r="M54" s="61"/>
    </row>
    <row r="55" spans="2:13" ht="43.5">
      <c r="B55" s="57">
        <v>41573</v>
      </c>
      <c r="C55" s="58"/>
      <c r="D55" s="58"/>
      <c r="E55" s="59" t="s">
        <v>260</v>
      </c>
      <c r="F55" s="41" t="s">
        <v>261</v>
      </c>
      <c r="G55" s="60">
        <v>24</v>
      </c>
      <c r="H55" s="60"/>
      <c r="I55" s="60"/>
      <c r="J55" s="60"/>
      <c r="K55" s="68"/>
      <c r="L55" s="68"/>
      <c r="M55" s="61"/>
    </row>
    <row r="56" spans="2:13" ht="30" customHeight="1">
      <c r="B56" s="57">
        <v>41582</v>
      </c>
      <c r="C56" s="58"/>
      <c r="D56" s="58"/>
      <c r="E56" s="59" t="s">
        <v>117</v>
      </c>
      <c r="F56" s="41" t="s">
        <v>257</v>
      </c>
      <c r="G56" s="60">
        <v>9</v>
      </c>
      <c r="H56" s="60"/>
      <c r="I56" s="60"/>
      <c r="J56" s="60"/>
      <c r="K56" s="68"/>
      <c r="L56" s="68"/>
      <c r="M56" s="61"/>
    </row>
    <row r="57" spans="2:13" ht="57.75">
      <c r="B57" s="57">
        <v>41583</v>
      </c>
      <c r="C57" s="58"/>
      <c r="D57" s="58"/>
      <c r="E57" s="59" t="s">
        <v>262</v>
      </c>
      <c r="F57" s="41" t="s">
        <v>263</v>
      </c>
      <c r="G57" s="60">
        <v>17</v>
      </c>
      <c r="H57" s="60"/>
      <c r="I57" s="60"/>
      <c r="J57" s="60"/>
      <c r="K57" s="68"/>
      <c r="L57" s="68"/>
      <c r="M57" s="61"/>
    </row>
    <row r="58" spans="2:13" ht="30" customHeight="1">
      <c r="B58" s="57">
        <v>41596</v>
      </c>
      <c r="C58" s="58"/>
      <c r="D58" s="58"/>
      <c r="E58" s="59" t="s">
        <v>193</v>
      </c>
      <c r="F58" s="41" t="s">
        <v>131</v>
      </c>
      <c r="G58" s="60">
        <v>8</v>
      </c>
      <c r="H58" s="60"/>
      <c r="I58" s="60"/>
      <c r="J58" s="60"/>
      <c r="K58" s="68"/>
      <c r="L58" s="68"/>
      <c r="M58" s="61"/>
    </row>
    <row r="59" spans="2:13" ht="30" customHeight="1">
      <c r="B59" s="63" t="s">
        <v>134</v>
      </c>
      <c r="C59" s="58"/>
      <c r="D59" s="58"/>
      <c r="E59" s="59" t="s">
        <v>135</v>
      </c>
      <c r="F59" s="41"/>
      <c r="G59" s="60"/>
      <c r="H59" s="60"/>
      <c r="I59" s="60"/>
      <c r="J59" s="60"/>
      <c r="K59" s="68"/>
      <c r="L59" s="68"/>
      <c r="M59" s="61">
        <v>119.31</v>
      </c>
    </row>
    <row r="60" spans="2:13" ht="30" customHeight="1">
      <c r="B60" s="45"/>
      <c r="C60" s="34"/>
      <c r="D60" s="34"/>
      <c r="E60" s="34"/>
      <c r="F60" s="34" t="s">
        <v>17</v>
      </c>
      <c r="G60" s="40">
        <f>SUM(G14:G58)</f>
        <v>417</v>
      </c>
      <c r="H60" s="40">
        <f>SUM(H14:H14)</f>
        <v>0</v>
      </c>
      <c r="I60" s="40">
        <f>SUM(I14:I14)</f>
        <v>0</v>
      </c>
      <c r="J60" s="40">
        <f>SUM(J14:J14)</f>
        <v>0</v>
      </c>
      <c r="K60" s="42">
        <v>0</v>
      </c>
      <c r="L60" s="42">
        <v>0</v>
      </c>
      <c r="M60" s="42">
        <f>SUM(M14:M59)</f>
        <v>119.31</v>
      </c>
    </row>
    <row r="61" spans="2:13" ht="30" customHeight="1">
      <c r="B61" s="45"/>
      <c r="C61" s="34"/>
      <c r="D61" s="34"/>
      <c r="E61" s="34"/>
      <c r="F61" s="34" t="s">
        <v>18</v>
      </c>
      <c r="G61" s="42">
        <v>0.45</v>
      </c>
      <c r="H61" s="42">
        <v>0.24</v>
      </c>
      <c r="I61" s="42">
        <v>0.2</v>
      </c>
      <c r="J61" s="42">
        <v>0.05</v>
      </c>
      <c r="K61" s="46"/>
      <c r="L61" s="46"/>
      <c r="M61" s="46"/>
    </row>
    <row r="62" spans="2:13" ht="30" customHeight="1">
      <c r="B62" s="45"/>
      <c r="C62" s="34"/>
      <c r="D62" s="34"/>
      <c r="E62" s="34"/>
      <c r="F62" s="34" t="s">
        <v>19</v>
      </c>
      <c r="G62" s="42">
        <f>G60*G61</f>
        <v>187.65</v>
      </c>
      <c r="H62" s="42">
        <f>H60*H61</f>
        <v>0</v>
      </c>
      <c r="I62" s="42">
        <f>I60*I61</f>
        <v>0</v>
      </c>
      <c r="J62" s="42">
        <f>J60*J61</f>
        <v>0</v>
      </c>
      <c r="K62" s="46"/>
      <c r="L62" s="46"/>
      <c r="M62" s="46"/>
    </row>
    <row r="65" spans="2:13" ht="15.75">
      <c r="B65" s="17" t="s">
        <v>20</v>
      </c>
      <c r="C65" s="17"/>
      <c r="D65" s="12"/>
      <c r="E65" s="18"/>
      <c r="F65" s="18"/>
      <c r="G65" s="18"/>
      <c r="H65" s="18"/>
      <c r="I65" s="18"/>
      <c r="J65" s="18"/>
      <c r="K65" s="18"/>
    </row>
    <row r="66" spans="2:13">
      <c r="B66" s="18"/>
      <c r="C66" s="18"/>
      <c r="D66" s="18"/>
      <c r="E66" s="18"/>
      <c r="F66" s="18"/>
      <c r="G66" s="18"/>
      <c r="H66" s="18"/>
      <c r="I66" s="18"/>
      <c r="J66" s="18"/>
      <c r="K66" s="18"/>
    </row>
    <row r="67" spans="2:13" ht="30">
      <c r="B67" s="183" t="s">
        <v>4</v>
      </c>
      <c r="C67" s="184"/>
      <c r="D67" s="185"/>
      <c r="E67" s="38" t="s">
        <v>5</v>
      </c>
      <c r="F67" s="38" t="s">
        <v>6</v>
      </c>
      <c r="G67" s="38" t="s">
        <v>7</v>
      </c>
      <c r="H67" s="38" t="s">
        <v>8</v>
      </c>
      <c r="I67" s="38" t="s">
        <v>9</v>
      </c>
      <c r="J67" s="38" t="s">
        <v>10</v>
      </c>
      <c r="K67" s="38" t="s">
        <v>11</v>
      </c>
      <c r="L67" s="38" t="s">
        <v>12</v>
      </c>
      <c r="M67" s="38" t="s">
        <v>13</v>
      </c>
    </row>
    <row r="68" spans="2:13" ht="30">
      <c r="B68" s="32" t="s">
        <v>14</v>
      </c>
      <c r="C68" s="33" t="s">
        <v>15</v>
      </c>
      <c r="D68" s="33" t="s">
        <v>16</v>
      </c>
      <c r="E68" s="34"/>
      <c r="F68" s="34"/>
      <c r="G68" s="34"/>
      <c r="H68" s="34"/>
      <c r="I68" s="34"/>
      <c r="J68" s="34"/>
      <c r="K68" s="34"/>
      <c r="L68" s="34"/>
      <c r="M68" s="34"/>
    </row>
    <row r="69" spans="2:13" ht="46.5" customHeight="1">
      <c r="B69" s="57" t="s">
        <v>264</v>
      </c>
      <c r="C69" s="58"/>
      <c r="D69" s="58"/>
      <c r="E69" s="59" t="s">
        <v>464</v>
      </c>
      <c r="F69" s="41" t="s">
        <v>265</v>
      </c>
      <c r="G69" s="60"/>
      <c r="H69" s="60"/>
      <c r="I69" s="60"/>
      <c r="J69" s="60"/>
      <c r="K69" s="68" t="s">
        <v>266</v>
      </c>
      <c r="L69" s="68" t="s">
        <v>267</v>
      </c>
      <c r="M69" s="61"/>
    </row>
    <row r="70" spans="2:13" ht="30" customHeight="1">
      <c r="B70" s="45"/>
      <c r="C70" s="34"/>
      <c r="D70" s="34"/>
      <c r="E70" s="34"/>
      <c r="F70" s="34" t="s">
        <v>17</v>
      </c>
      <c r="G70" s="40">
        <v>0</v>
      </c>
      <c r="H70" s="40">
        <v>0</v>
      </c>
      <c r="I70" s="40">
        <v>0</v>
      </c>
      <c r="J70" s="40">
        <v>0</v>
      </c>
      <c r="K70" s="42">
        <f>SUM(7.65+35.98)</f>
        <v>43.629999999999995</v>
      </c>
      <c r="L70" s="42">
        <v>6</v>
      </c>
      <c r="M70" s="42">
        <v>0</v>
      </c>
    </row>
    <row r="71" spans="2:13" ht="30" customHeight="1">
      <c r="B71" s="45"/>
      <c r="C71" s="34"/>
      <c r="D71" s="34"/>
      <c r="E71" s="34"/>
      <c r="F71" s="34" t="s">
        <v>18</v>
      </c>
      <c r="G71" s="42">
        <v>0.45</v>
      </c>
      <c r="H71" s="42">
        <v>0.24</v>
      </c>
      <c r="I71" s="42">
        <v>0.2</v>
      </c>
      <c r="J71" s="42">
        <v>0.05</v>
      </c>
      <c r="K71" s="46"/>
      <c r="L71" s="46"/>
      <c r="M71" s="46"/>
    </row>
    <row r="72" spans="2:13" ht="30" customHeight="1">
      <c r="B72" s="45"/>
      <c r="C72" s="34"/>
      <c r="D72" s="34"/>
      <c r="E72" s="34"/>
      <c r="F72" s="34" t="s">
        <v>19</v>
      </c>
      <c r="G72" s="42">
        <f>G70*G71</f>
        <v>0</v>
      </c>
      <c r="H72" s="42">
        <f>H70*H71</f>
        <v>0</v>
      </c>
      <c r="I72" s="42">
        <f>I70*I71</f>
        <v>0</v>
      </c>
      <c r="J72" s="42">
        <f>J70*J71</f>
        <v>0</v>
      </c>
      <c r="K72" s="46"/>
      <c r="L72" s="46"/>
      <c r="M72" s="46"/>
    </row>
  </sheetData>
  <mergeCells count="3">
    <mergeCell ref="B5:D5"/>
    <mergeCell ref="B12:D12"/>
    <mergeCell ref="B67:D67"/>
  </mergeCells>
  <dataValidations count="1">
    <dataValidation allowBlank="1" showInputMessage="1" showErrorMessage="1" sqref="K69 K14:K59"/>
  </dataValidations>
  <pageMargins left="0.70866141732283472" right="0.70866141732283472" top="0.74803149606299213" bottom="0.74803149606299213" header="0.31496062992125984" footer="0.31496062992125984"/>
  <pageSetup paperSize="9" scale="46" orientation="landscape" r:id="rId1"/>
  <rowBreaks count="2" manualBreakCount="2">
    <brk id="35" max="16383" man="1"/>
    <brk id="63" max="16383" man="1"/>
  </row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>
  <dimension ref="A1:M28"/>
  <sheetViews>
    <sheetView showGridLines="0" zoomScale="75" zoomScaleNormal="75" workbookViewId="0">
      <selection activeCell="E33" sqref="E33"/>
    </sheetView>
  </sheetViews>
  <sheetFormatPr defaultRowHeight="15"/>
  <cols>
    <col min="2" max="2" width="15.7109375" customWidth="1"/>
    <col min="3" max="3" width="12.7109375" customWidth="1"/>
    <col min="5" max="5" width="23.42578125" bestFit="1" customWidth="1"/>
    <col min="6" max="6" width="31.5703125" customWidth="1"/>
    <col min="7" max="7" width="9.7109375" bestFit="1" customWidth="1"/>
    <col min="8" max="8" width="14" bestFit="1" customWidth="1"/>
    <col min="9" max="9" width="9.7109375" bestFit="1" customWidth="1"/>
    <col min="10" max="10" width="12.28515625" customWidth="1"/>
    <col min="11" max="11" width="14.8554687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2" t="s">
        <v>0</v>
      </c>
      <c r="C7" s="2"/>
      <c r="D7" s="3" t="s">
        <v>74</v>
      </c>
      <c r="E7" s="4"/>
      <c r="F7" s="5"/>
      <c r="G7" s="5"/>
      <c r="H7" s="6"/>
      <c r="I7" s="6"/>
      <c r="J7" s="6"/>
      <c r="K7" s="5"/>
      <c r="L7" s="5"/>
      <c r="M7" s="5"/>
    </row>
    <row r="8" spans="1:13" ht="26.25" customHeight="1">
      <c r="A8" s="18"/>
      <c r="B8" s="2" t="s">
        <v>1</v>
      </c>
      <c r="C8" s="2"/>
      <c r="D8" s="7" t="s">
        <v>2</v>
      </c>
      <c r="E8" s="8"/>
      <c r="F8" s="5"/>
      <c r="G8" s="5"/>
      <c r="H8" s="6"/>
      <c r="I8" s="6"/>
      <c r="J8" s="6"/>
      <c r="K8" s="5"/>
      <c r="L8" s="5"/>
      <c r="M8" s="5"/>
    </row>
    <row r="9" spans="1:13" ht="15.75">
      <c r="A9" s="18"/>
      <c r="B9" s="2"/>
      <c r="C9" s="2"/>
      <c r="D9" s="9"/>
      <c r="E9" s="10"/>
      <c r="F9" s="5"/>
      <c r="G9" s="5"/>
      <c r="H9" s="6"/>
      <c r="I9" s="6"/>
      <c r="J9" s="6"/>
      <c r="K9" s="5"/>
      <c r="L9" s="5"/>
      <c r="M9" s="5"/>
    </row>
    <row r="10" spans="1:13" ht="15.75">
      <c r="A10" s="18"/>
      <c r="B10" s="11" t="s">
        <v>3</v>
      </c>
      <c r="C10" s="12"/>
      <c r="D10" s="9"/>
      <c r="E10" s="10"/>
      <c r="F10" s="5"/>
      <c r="G10" s="5"/>
      <c r="H10" s="6"/>
      <c r="I10" s="6"/>
      <c r="J10" s="6"/>
      <c r="K10" s="5"/>
      <c r="L10" s="5"/>
      <c r="M10" s="5"/>
    </row>
    <row r="11" spans="1:13">
      <c r="A11" s="1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25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63">
        <v>41409</v>
      </c>
      <c r="C14" s="58"/>
      <c r="D14" s="58"/>
      <c r="E14" s="59" t="s">
        <v>67</v>
      </c>
      <c r="F14" s="60"/>
      <c r="G14" s="60"/>
      <c r="H14" s="60"/>
      <c r="I14" s="60"/>
      <c r="J14" s="60"/>
      <c r="K14" s="61"/>
      <c r="L14" s="61">
        <v>612</v>
      </c>
      <c r="M14" s="61"/>
    </row>
    <row r="15" spans="1:13" ht="30" customHeight="1">
      <c r="B15" s="63" t="s">
        <v>134</v>
      </c>
      <c r="C15" s="58"/>
      <c r="D15" s="58"/>
      <c r="E15" s="59" t="s">
        <v>135</v>
      </c>
      <c r="F15" s="60"/>
      <c r="G15" s="60"/>
      <c r="H15" s="60"/>
      <c r="I15" s="60"/>
      <c r="J15" s="60"/>
      <c r="K15" s="61"/>
      <c r="L15" s="61"/>
      <c r="M15" s="61">
        <v>119.31</v>
      </c>
    </row>
    <row r="16" spans="1:13" ht="30" customHeight="1">
      <c r="B16" s="45"/>
      <c r="C16" s="34"/>
      <c r="D16" s="34"/>
      <c r="E16" s="34"/>
      <c r="F16" s="34" t="s">
        <v>17</v>
      </c>
      <c r="G16" s="40">
        <f>SUM(G14:G14)</f>
        <v>0</v>
      </c>
      <c r="H16" s="40">
        <f>SUM(H14:H14)</f>
        <v>0</v>
      </c>
      <c r="I16" s="40">
        <f>SUM(I14:I14)</f>
        <v>0</v>
      </c>
      <c r="J16" s="40">
        <f>SUM(J14:J14)</f>
        <v>0</v>
      </c>
      <c r="K16" s="42">
        <f>SUM(K14)</f>
        <v>0</v>
      </c>
      <c r="L16" s="42">
        <f>SUM(L14:L14)</f>
        <v>612</v>
      </c>
      <c r="M16" s="42">
        <f>SUM(M14:M15)</f>
        <v>119.31</v>
      </c>
    </row>
    <row r="17" spans="2:13" ht="30" customHeight="1">
      <c r="B17" s="45"/>
      <c r="C17" s="34"/>
      <c r="D17" s="34"/>
      <c r="E17" s="34"/>
      <c r="F17" s="34" t="s">
        <v>18</v>
      </c>
      <c r="G17" s="42">
        <v>0.45</v>
      </c>
      <c r="H17" s="42">
        <v>0.24</v>
      </c>
      <c r="I17" s="42">
        <v>0.2</v>
      </c>
      <c r="J17" s="42">
        <v>0.05</v>
      </c>
      <c r="K17" s="46"/>
      <c r="L17" s="46"/>
      <c r="M17" s="46"/>
    </row>
    <row r="18" spans="2:13" ht="30" customHeight="1">
      <c r="B18" s="45"/>
      <c r="C18" s="34"/>
      <c r="D18" s="34"/>
      <c r="E18" s="34"/>
      <c r="F18" s="34" t="s">
        <v>19</v>
      </c>
      <c r="G18" s="42">
        <f>G16*G17</f>
        <v>0</v>
      </c>
      <c r="H18" s="42">
        <f>H16*H17</f>
        <v>0</v>
      </c>
      <c r="I18" s="42">
        <f>I16*I17</f>
        <v>0</v>
      </c>
      <c r="J18" s="42">
        <f>J16*J17</f>
        <v>0</v>
      </c>
      <c r="K18" s="46"/>
      <c r="L18" s="46"/>
      <c r="M18" s="46"/>
    </row>
    <row r="20" spans="2:13">
      <c r="B20" s="24"/>
      <c r="C20" s="24"/>
      <c r="D20" s="67"/>
    </row>
    <row r="21" spans="2:13" ht="15.75">
      <c r="B21" s="17" t="s">
        <v>20</v>
      </c>
      <c r="C21" s="17"/>
      <c r="D21" s="12"/>
      <c r="E21" s="6"/>
      <c r="F21" s="6"/>
      <c r="G21" s="6"/>
      <c r="H21" s="6"/>
      <c r="I21" s="6"/>
      <c r="J21" s="6"/>
      <c r="K21" s="6"/>
    </row>
    <row r="22" spans="2:13" ht="15" customHeight="1"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2:13" ht="30" customHeight="1">
      <c r="B23" s="183" t="s">
        <v>4</v>
      </c>
      <c r="C23" s="184"/>
      <c r="D23" s="185"/>
      <c r="E23" s="38" t="s">
        <v>5</v>
      </c>
      <c r="F23" s="38" t="s">
        <v>6</v>
      </c>
      <c r="G23" s="38" t="s">
        <v>7</v>
      </c>
      <c r="H23" s="38" t="s">
        <v>8</v>
      </c>
      <c r="I23" s="38" t="s">
        <v>9</v>
      </c>
      <c r="J23" s="38" t="s">
        <v>10</v>
      </c>
      <c r="K23" s="38" t="s">
        <v>11</v>
      </c>
      <c r="L23" s="38" t="s">
        <v>12</v>
      </c>
      <c r="M23" s="38" t="s">
        <v>13</v>
      </c>
    </row>
    <row r="24" spans="2:13" ht="30" customHeight="1">
      <c r="B24" s="32" t="s">
        <v>14</v>
      </c>
      <c r="C24" s="33" t="s">
        <v>15</v>
      </c>
      <c r="D24" s="33" t="s">
        <v>16</v>
      </c>
      <c r="E24" s="34"/>
      <c r="F24" s="34"/>
      <c r="G24" s="34"/>
      <c r="H24" s="34"/>
      <c r="I24" s="34"/>
      <c r="J24" s="34"/>
      <c r="K24" s="34"/>
      <c r="L24" s="34"/>
      <c r="M24" s="34"/>
    </row>
    <row r="25" spans="2:13" ht="30" customHeight="1">
      <c r="B25" s="47"/>
      <c r="C25" s="50"/>
      <c r="D25" s="50"/>
      <c r="E25" s="51"/>
      <c r="F25" s="50"/>
      <c r="G25" s="50"/>
      <c r="H25" s="50"/>
      <c r="I25" s="50"/>
      <c r="J25" s="50"/>
      <c r="K25" s="50"/>
      <c r="L25" s="62"/>
      <c r="M25" s="50"/>
    </row>
    <row r="26" spans="2:13" ht="30" customHeight="1">
      <c r="B26" s="45"/>
      <c r="C26" s="34"/>
      <c r="D26" s="34"/>
      <c r="E26" s="34"/>
      <c r="F26" s="34" t="s">
        <v>17</v>
      </c>
      <c r="G26" s="40">
        <f>SUM(G25:G25)</f>
        <v>0</v>
      </c>
      <c r="H26" s="40">
        <f>SUM(H25:H25)</f>
        <v>0</v>
      </c>
      <c r="I26" s="40">
        <f>SUM(I25:I25)</f>
        <v>0</v>
      </c>
      <c r="J26" s="40">
        <f>SUM(J25:J25)</f>
        <v>0</v>
      </c>
      <c r="K26" s="42">
        <v>0</v>
      </c>
      <c r="L26" s="42">
        <f>SUM(L25:L25)</f>
        <v>0</v>
      </c>
      <c r="M26" s="42">
        <f>SUM(M25:M25)</f>
        <v>0</v>
      </c>
    </row>
    <row r="27" spans="2:13" ht="30" customHeight="1">
      <c r="B27" s="45"/>
      <c r="C27" s="34"/>
      <c r="D27" s="34"/>
      <c r="E27" s="34"/>
      <c r="F27" s="34" t="s">
        <v>18</v>
      </c>
      <c r="G27" s="42">
        <v>0.45</v>
      </c>
      <c r="H27" s="42">
        <v>0.24</v>
      </c>
      <c r="I27" s="42">
        <v>0.2</v>
      </c>
      <c r="J27" s="42">
        <v>0.05</v>
      </c>
      <c r="K27" s="46"/>
      <c r="L27" s="46"/>
      <c r="M27" s="46"/>
    </row>
    <row r="28" spans="2:13" ht="30" customHeight="1">
      <c r="B28" s="45"/>
      <c r="C28" s="34"/>
      <c r="D28" s="34"/>
      <c r="E28" s="34"/>
      <c r="F28" s="34" t="s">
        <v>19</v>
      </c>
      <c r="G28" s="42">
        <f>G26*G27</f>
        <v>0</v>
      </c>
      <c r="H28" s="42">
        <f>H26*H27</f>
        <v>0</v>
      </c>
      <c r="I28" s="42">
        <f>I26*I27</f>
        <v>0</v>
      </c>
      <c r="J28" s="42">
        <f>J26*J27</f>
        <v>0</v>
      </c>
      <c r="K28" s="46"/>
      <c r="L28" s="46"/>
      <c r="M28" s="46"/>
    </row>
  </sheetData>
  <mergeCells count="4">
    <mergeCell ref="B6:D6"/>
    <mergeCell ref="B12:D12"/>
    <mergeCell ref="B5:D5"/>
    <mergeCell ref="B23:D23"/>
  </mergeCells>
  <dataValidations count="1">
    <dataValidation allowBlank="1" showInputMessage="1" showErrorMessage="1" sqref="K14:K15"/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K16" formula="1"/>
  </ignoredError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zoomScale="75" zoomScaleNormal="75" workbookViewId="0">
      <selection activeCell="I12" sqref="I12"/>
    </sheetView>
  </sheetViews>
  <sheetFormatPr defaultRowHeight="15"/>
  <cols>
    <col min="2" max="2" width="15.85546875" customWidth="1"/>
    <col min="3" max="3" width="17.85546875" customWidth="1"/>
    <col min="5" max="5" width="27.85546875" customWidth="1"/>
    <col min="6" max="6" width="28.28515625" customWidth="1"/>
    <col min="7" max="7" width="9.7109375" customWidth="1"/>
    <col min="8" max="8" width="13.5703125" customWidth="1"/>
    <col min="9" max="9" width="9.7109375" customWidth="1"/>
    <col min="10" max="10" width="13.7109375" customWidth="1"/>
    <col min="11" max="11" width="14.85546875" customWidth="1"/>
    <col min="12" max="12" width="19.42578125" bestFit="1" customWidth="1"/>
    <col min="13" max="13" width="19.140625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7" spans="1:13" ht="26.25" customHeight="1">
      <c r="A7" s="6"/>
      <c r="B7" s="2" t="s">
        <v>0</v>
      </c>
      <c r="C7" s="2"/>
      <c r="D7" s="3" t="s">
        <v>75</v>
      </c>
      <c r="E7" s="4"/>
      <c r="F7" s="5"/>
      <c r="G7" s="5"/>
      <c r="H7" s="6"/>
      <c r="I7" s="6"/>
      <c r="J7" s="6"/>
      <c r="K7" s="5"/>
      <c r="L7" s="5"/>
      <c r="M7" s="5"/>
    </row>
    <row r="8" spans="1:13" ht="26.25" customHeight="1">
      <c r="A8" s="6"/>
      <c r="B8" s="2" t="s">
        <v>1</v>
      </c>
      <c r="C8" s="2"/>
      <c r="D8" s="7" t="s">
        <v>2</v>
      </c>
      <c r="E8" s="8"/>
      <c r="F8" s="5"/>
      <c r="G8" s="5"/>
      <c r="H8" s="6"/>
      <c r="I8" s="6"/>
      <c r="J8" s="6"/>
      <c r="K8" s="5"/>
      <c r="L8" s="5"/>
      <c r="M8" s="5"/>
    </row>
    <row r="9" spans="1:13" ht="15.75">
      <c r="A9" s="6"/>
      <c r="B9" s="2"/>
      <c r="C9" s="2"/>
      <c r="D9" s="9"/>
      <c r="E9" s="10"/>
      <c r="F9" s="5"/>
      <c r="G9" s="5"/>
      <c r="H9" s="6"/>
      <c r="I9" s="6"/>
      <c r="J9" s="6"/>
      <c r="K9" s="5"/>
      <c r="L9" s="5"/>
      <c r="M9" s="5"/>
    </row>
    <row r="10" spans="1:13" ht="15.75">
      <c r="A10" s="6"/>
      <c r="B10" s="11" t="s">
        <v>3</v>
      </c>
      <c r="C10" s="12"/>
      <c r="D10" s="9"/>
      <c r="E10" s="10"/>
      <c r="F10" s="5"/>
      <c r="G10" s="5"/>
      <c r="H10" s="6"/>
      <c r="I10" s="6"/>
      <c r="J10" s="6"/>
      <c r="K10" s="5"/>
      <c r="L10" s="5"/>
      <c r="M10" s="5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25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57">
        <v>41575</v>
      </c>
      <c r="C14" s="58"/>
      <c r="D14" s="58"/>
      <c r="E14" s="59" t="s">
        <v>23</v>
      </c>
      <c r="F14" s="128"/>
      <c r="G14" s="60"/>
      <c r="H14" s="60"/>
      <c r="I14" s="60"/>
      <c r="J14" s="60"/>
      <c r="K14" s="61"/>
      <c r="L14" s="61">
        <v>615</v>
      </c>
      <c r="M14" s="61"/>
    </row>
    <row r="15" spans="1:13" ht="30" customHeight="1">
      <c r="B15" s="63" t="s">
        <v>134</v>
      </c>
      <c r="C15" s="58"/>
      <c r="D15" s="58"/>
      <c r="E15" s="59" t="s">
        <v>135</v>
      </c>
      <c r="F15" s="129"/>
      <c r="G15" s="60"/>
      <c r="H15" s="60"/>
      <c r="I15" s="60"/>
      <c r="J15" s="60"/>
      <c r="K15" s="61"/>
      <c r="L15" s="61"/>
      <c r="M15" s="61">
        <v>119.31</v>
      </c>
    </row>
    <row r="16" spans="1:13" ht="30" customHeight="1">
      <c r="B16" s="45"/>
      <c r="C16" s="34"/>
      <c r="D16" s="34"/>
      <c r="E16" s="34"/>
      <c r="F16" s="34" t="s">
        <v>17</v>
      </c>
      <c r="G16" s="40">
        <v>0</v>
      </c>
      <c r="H16" s="40">
        <v>0</v>
      </c>
      <c r="I16" s="40">
        <v>0</v>
      </c>
      <c r="J16" s="40">
        <v>0</v>
      </c>
      <c r="K16" s="42">
        <v>0</v>
      </c>
      <c r="L16" s="42">
        <f>SUM(L14:L14)</f>
        <v>615</v>
      </c>
      <c r="M16" s="42">
        <f>SUM(M14:M15)</f>
        <v>119.31</v>
      </c>
    </row>
    <row r="17" spans="2:13" ht="30" customHeight="1">
      <c r="B17" s="45"/>
      <c r="C17" s="34"/>
      <c r="D17" s="34"/>
      <c r="E17" s="34"/>
      <c r="F17" s="34" t="s">
        <v>18</v>
      </c>
      <c r="G17" s="42">
        <v>0.45</v>
      </c>
      <c r="H17" s="42">
        <v>0.24</v>
      </c>
      <c r="I17" s="42">
        <v>0.2</v>
      </c>
      <c r="J17" s="42">
        <v>0.05</v>
      </c>
      <c r="K17" s="46"/>
      <c r="L17" s="46"/>
      <c r="M17" s="46"/>
    </row>
    <row r="18" spans="2:13" ht="30" customHeight="1">
      <c r="B18" s="45"/>
      <c r="C18" s="34"/>
      <c r="D18" s="34"/>
      <c r="E18" s="34"/>
      <c r="F18" s="34" t="s">
        <v>19</v>
      </c>
      <c r="G18" s="42">
        <f>G16*G17</f>
        <v>0</v>
      </c>
      <c r="H18" s="42">
        <f>H16*H17</f>
        <v>0</v>
      </c>
      <c r="I18" s="42">
        <f>I16*I17</f>
        <v>0</v>
      </c>
      <c r="J18" s="42">
        <f>J16*J17</f>
        <v>0</v>
      </c>
      <c r="K18" s="46"/>
      <c r="L18" s="46"/>
      <c r="M18" s="46"/>
    </row>
    <row r="21" spans="2:13" ht="15.75">
      <c r="B21" s="17" t="s">
        <v>20</v>
      </c>
      <c r="C21" s="17"/>
      <c r="D21" s="12"/>
      <c r="E21" s="6"/>
      <c r="F21" s="6"/>
      <c r="G21" s="6"/>
      <c r="H21" s="6"/>
      <c r="I21" s="6"/>
      <c r="J21" s="6"/>
      <c r="K21" s="6"/>
    </row>
    <row r="22" spans="2:13" ht="15" customHeight="1"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2:13" ht="30" customHeight="1">
      <c r="B23" s="183" t="s">
        <v>4</v>
      </c>
      <c r="C23" s="184"/>
      <c r="D23" s="185"/>
      <c r="E23" s="38" t="s">
        <v>5</v>
      </c>
      <c r="F23" s="38" t="s">
        <v>6</v>
      </c>
      <c r="G23" s="38" t="s">
        <v>7</v>
      </c>
      <c r="H23" s="38" t="s">
        <v>8</v>
      </c>
      <c r="I23" s="38" t="s">
        <v>9</v>
      </c>
      <c r="J23" s="38" t="s">
        <v>10</v>
      </c>
      <c r="K23" s="38" t="s">
        <v>11</v>
      </c>
      <c r="L23" s="38" t="s">
        <v>12</v>
      </c>
      <c r="M23" s="38" t="s">
        <v>13</v>
      </c>
    </row>
    <row r="24" spans="2:13" ht="30" customHeight="1">
      <c r="B24" s="32" t="s">
        <v>14</v>
      </c>
      <c r="C24" s="33" t="s">
        <v>15</v>
      </c>
      <c r="D24" s="33" t="s">
        <v>16</v>
      </c>
      <c r="E24" s="34"/>
      <c r="F24" s="34"/>
      <c r="G24" s="34"/>
      <c r="H24" s="34"/>
      <c r="I24" s="34"/>
      <c r="J24" s="34"/>
      <c r="K24" s="34"/>
      <c r="L24" s="34"/>
      <c r="M24" s="34"/>
    </row>
    <row r="25" spans="2:13" ht="29.25">
      <c r="B25" s="57">
        <v>41549</v>
      </c>
      <c r="C25" s="58"/>
      <c r="D25" s="58"/>
      <c r="E25" s="59" t="s">
        <v>158</v>
      </c>
      <c r="F25" s="60"/>
      <c r="G25" s="60"/>
      <c r="H25" s="60"/>
      <c r="I25" s="60"/>
      <c r="J25" s="60"/>
      <c r="K25" s="61"/>
      <c r="L25" s="61">
        <v>21.2</v>
      </c>
      <c r="M25" s="61"/>
    </row>
    <row r="26" spans="2:13" ht="30" customHeight="1">
      <c r="B26" s="45"/>
      <c r="C26" s="34"/>
      <c r="D26" s="34"/>
      <c r="E26" s="34"/>
      <c r="F26" s="34" t="s">
        <v>17</v>
      </c>
      <c r="G26" s="40">
        <f>SUM(G25:G25)</f>
        <v>0</v>
      </c>
      <c r="H26" s="40">
        <f>SUM(H25:H25)</f>
        <v>0</v>
      </c>
      <c r="I26" s="40">
        <f>SUM(I25:I25)</f>
        <v>0</v>
      </c>
      <c r="J26" s="40">
        <f>SUM(J25:J25)</f>
        <v>0</v>
      </c>
      <c r="K26" s="42">
        <v>0</v>
      </c>
      <c r="L26" s="42">
        <f>SUM(L25:L25)</f>
        <v>21.2</v>
      </c>
      <c r="M26" s="42">
        <f>SUM(M25:M25)</f>
        <v>0</v>
      </c>
    </row>
    <row r="27" spans="2:13" ht="30" customHeight="1">
      <c r="B27" s="45"/>
      <c r="C27" s="34"/>
      <c r="D27" s="34"/>
      <c r="E27" s="34"/>
      <c r="F27" s="34" t="s">
        <v>18</v>
      </c>
      <c r="G27" s="42">
        <v>0.45</v>
      </c>
      <c r="H27" s="42">
        <v>0.24</v>
      </c>
      <c r="I27" s="42">
        <v>0.2</v>
      </c>
      <c r="J27" s="42">
        <v>0.05</v>
      </c>
      <c r="K27" s="46"/>
      <c r="L27" s="46"/>
      <c r="M27" s="46"/>
    </row>
    <row r="28" spans="2:13" ht="30" customHeight="1">
      <c r="B28" s="45"/>
      <c r="C28" s="34"/>
      <c r="D28" s="34"/>
      <c r="E28" s="34"/>
      <c r="F28" s="34" t="s">
        <v>19</v>
      </c>
      <c r="G28" s="42">
        <f>G26*G27</f>
        <v>0</v>
      </c>
      <c r="H28" s="42">
        <f>H26*H27</f>
        <v>0</v>
      </c>
      <c r="I28" s="42">
        <f>I26*I27</f>
        <v>0</v>
      </c>
      <c r="J28" s="42">
        <f>J26*J27</f>
        <v>0</v>
      </c>
      <c r="K28" s="46"/>
      <c r="L28" s="46"/>
      <c r="M28" s="46"/>
    </row>
  </sheetData>
  <mergeCells count="3">
    <mergeCell ref="B12:D12"/>
    <mergeCell ref="B5:D5"/>
    <mergeCell ref="B23:D23"/>
  </mergeCells>
  <dataValidations count="1">
    <dataValidation allowBlank="1" showInputMessage="1" showErrorMessage="1" sqref="K25 K14:K15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zoomScale="75" zoomScaleNormal="75" workbookViewId="0">
      <selection activeCell="E31" sqref="E31"/>
    </sheetView>
  </sheetViews>
  <sheetFormatPr defaultRowHeight="15"/>
  <cols>
    <col min="2" max="2" width="15.85546875" customWidth="1"/>
    <col min="3" max="3" width="19.1406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140625" customWidth="1"/>
    <col min="11" max="11" width="14.8554687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2" t="s">
        <v>0</v>
      </c>
      <c r="C7" s="2"/>
      <c r="D7" s="3" t="s">
        <v>25</v>
      </c>
      <c r="E7" s="4"/>
      <c r="F7" s="5"/>
      <c r="G7" s="5"/>
      <c r="H7" s="6"/>
      <c r="I7" s="6"/>
      <c r="J7" s="6"/>
      <c r="K7" s="5"/>
      <c r="L7" s="5"/>
      <c r="M7" s="5"/>
    </row>
    <row r="8" spans="1:13" ht="26.25" customHeight="1">
      <c r="A8" s="18"/>
      <c r="B8" s="2" t="s">
        <v>1</v>
      </c>
      <c r="C8" s="2"/>
      <c r="D8" s="7" t="s">
        <v>2</v>
      </c>
      <c r="E8" s="8"/>
      <c r="F8" s="5"/>
      <c r="G8" s="5"/>
      <c r="H8" s="6"/>
      <c r="I8" s="6"/>
      <c r="J8" s="6"/>
      <c r="K8" s="5"/>
      <c r="L8" s="5"/>
      <c r="M8" s="5"/>
    </row>
    <row r="9" spans="1:13" ht="15.75">
      <c r="A9" s="18"/>
      <c r="B9" s="2"/>
      <c r="C9" s="2"/>
      <c r="D9" s="9"/>
      <c r="E9" s="10"/>
      <c r="F9" s="5"/>
      <c r="G9" s="5"/>
      <c r="H9" s="6"/>
      <c r="I9" s="6"/>
      <c r="J9" s="6"/>
      <c r="K9" s="5"/>
      <c r="L9" s="5"/>
      <c r="M9" s="5"/>
    </row>
    <row r="10" spans="1:13" ht="15.75">
      <c r="A10" s="18"/>
      <c r="B10" s="11" t="s">
        <v>3</v>
      </c>
      <c r="C10" s="12"/>
      <c r="D10" s="9"/>
      <c r="E10" s="10"/>
      <c r="F10" s="5"/>
      <c r="G10" s="5"/>
      <c r="H10" s="6"/>
      <c r="I10" s="6"/>
      <c r="J10" s="6"/>
      <c r="K10" s="5"/>
      <c r="L10" s="5"/>
      <c r="M10" s="5"/>
    </row>
    <row r="11" spans="1:13">
      <c r="A11" s="1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1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49">
        <v>41426</v>
      </c>
      <c r="C14" s="50"/>
      <c r="D14" s="50"/>
      <c r="E14" s="51" t="s">
        <v>67</v>
      </c>
      <c r="F14" s="50"/>
      <c r="G14" s="50"/>
      <c r="H14" s="50"/>
      <c r="I14" s="50"/>
      <c r="J14" s="50"/>
      <c r="K14" s="50"/>
      <c r="L14" s="62">
        <v>612</v>
      </c>
      <c r="M14" s="50"/>
    </row>
    <row r="15" spans="1:13" ht="30" customHeight="1">
      <c r="B15" s="55" t="s">
        <v>134</v>
      </c>
      <c r="C15" s="50"/>
      <c r="D15" s="50"/>
      <c r="E15" s="51" t="s">
        <v>135</v>
      </c>
      <c r="F15" s="50"/>
      <c r="G15" s="50"/>
      <c r="H15" s="50"/>
      <c r="I15" s="50"/>
      <c r="J15" s="50"/>
      <c r="K15" s="50"/>
      <c r="L15" s="62"/>
      <c r="M15" s="52">
        <v>116.86</v>
      </c>
    </row>
    <row r="16" spans="1:13" ht="30" customHeight="1">
      <c r="B16" s="45"/>
      <c r="C16" s="34"/>
      <c r="D16" s="34"/>
      <c r="E16" s="34"/>
      <c r="F16" s="34" t="s">
        <v>17</v>
      </c>
      <c r="G16" s="40">
        <f t="shared" ref="G16:L16" si="0">SUM(G14:G14)</f>
        <v>0</v>
      </c>
      <c r="H16" s="40">
        <f t="shared" si="0"/>
        <v>0</v>
      </c>
      <c r="I16" s="40">
        <f t="shared" si="0"/>
        <v>0</v>
      </c>
      <c r="J16" s="40">
        <f t="shared" si="0"/>
        <v>0</v>
      </c>
      <c r="K16" s="42">
        <f t="shared" si="0"/>
        <v>0</v>
      </c>
      <c r="L16" s="42">
        <f t="shared" si="0"/>
        <v>612</v>
      </c>
      <c r="M16" s="42">
        <f>SUM(M14:M15)</f>
        <v>116.86</v>
      </c>
    </row>
    <row r="17" spans="2:13" ht="30" customHeight="1">
      <c r="B17" s="45"/>
      <c r="C17" s="34"/>
      <c r="D17" s="34"/>
      <c r="E17" s="34"/>
      <c r="F17" s="34" t="s">
        <v>18</v>
      </c>
      <c r="G17" s="42">
        <v>0.4</v>
      </c>
      <c r="H17" s="42">
        <v>0.24</v>
      </c>
      <c r="I17" s="42">
        <v>0.2</v>
      </c>
      <c r="J17" s="42">
        <v>0.05</v>
      </c>
      <c r="K17" s="46"/>
      <c r="L17" s="46"/>
      <c r="M17" s="46"/>
    </row>
    <row r="18" spans="2:13" ht="30" customHeight="1">
      <c r="B18" s="45"/>
      <c r="C18" s="34"/>
      <c r="D18" s="34"/>
      <c r="E18" s="34"/>
      <c r="F18" s="34" t="s">
        <v>19</v>
      </c>
      <c r="G18" s="42">
        <f>G16*G17</f>
        <v>0</v>
      </c>
      <c r="H18" s="42">
        <f>H16*H17</f>
        <v>0</v>
      </c>
      <c r="I18" s="42">
        <f>I16*I17</f>
        <v>0</v>
      </c>
      <c r="J18" s="42">
        <f>J16*J17</f>
        <v>0</v>
      </c>
      <c r="K18" s="46"/>
      <c r="L18" s="46"/>
      <c r="M18" s="46"/>
    </row>
    <row r="21" spans="2:13" ht="15.75">
      <c r="B21" s="17" t="s">
        <v>20</v>
      </c>
      <c r="C21" s="17"/>
      <c r="D21" s="12"/>
      <c r="E21" s="6"/>
      <c r="F21" s="6"/>
      <c r="G21" s="6"/>
      <c r="H21" s="6"/>
      <c r="I21" s="6"/>
      <c r="J21" s="6"/>
      <c r="K21" s="6"/>
    </row>
    <row r="22" spans="2:13" ht="15" customHeight="1"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2:13" ht="47.1" customHeight="1">
      <c r="B23" s="183" t="s">
        <v>4</v>
      </c>
      <c r="C23" s="184"/>
      <c r="D23" s="185"/>
      <c r="E23" s="38" t="s">
        <v>5</v>
      </c>
      <c r="F23" s="38" t="s">
        <v>6</v>
      </c>
      <c r="G23" s="38" t="s">
        <v>7</v>
      </c>
      <c r="H23" s="38" t="s">
        <v>8</v>
      </c>
      <c r="I23" s="38" t="s">
        <v>9</v>
      </c>
      <c r="J23" s="38" t="s">
        <v>10</v>
      </c>
      <c r="K23" s="38" t="s">
        <v>11</v>
      </c>
      <c r="L23" s="38" t="s">
        <v>12</v>
      </c>
      <c r="M23" s="38" t="s">
        <v>13</v>
      </c>
    </row>
    <row r="24" spans="2:13" ht="30" customHeight="1">
      <c r="B24" s="32" t="s">
        <v>14</v>
      </c>
      <c r="C24" s="33" t="s">
        <v>15</v>
      </c>
      <c r="D24" s="33" t="s">
        <v>16</v>
      </c>
      <c r="E24" s="34"/>
      <c r="F24" s="34"/>
      <c r="G24" s="34"/>
      <c r="H24" s="34"/>
      <c r="I24" s="34"/>
      <c r="J24" s="34"/>
      <c r="K24" s="34"/>
      <c r="L24" s="34"/>
      <c r="M24" s="34"/>
    </row>
    <row r="25" spans="2:13" ht="30" customHeight="1">
      <c r="B25" s="47"/>
      <c r="C25" s="50"/>
      <c r="D25" s="50"/>
      <c r="E25" s="51"/>
      <c r="F25" s="50"/>
      <c r="G25" s="50"/>
      <c r="H25" s="50"/>
      <c r="I25" s="50"/>
      <c r="J25" s="50"/>
      <c r="K25" s="50"/>
      <c r="L25" s="62"/>
      <c r="M25" s="50"/>
    </row>
    <row r="26" spans="2:13" ht="30" customHeight="1">
      <c r="B26" s="45"/>
      <c r="C26" s="34"/>
      <c r="D26" s="34"/>
      <c r="E26" s="34"/>
      <c r="F26" s="34" t="s">
        <v>17</v>
      </c>
      <c r="G26" s="40">
        <f>SUM(G25:G25)</f>
        <v>0</v>
      </c>
      <c r="H26" s="40">
        <f>SUM(H25:H25)</f>
        <v>0</v>
      </c>
      <c r="I26" s="40">
        <f>SUM(I25:I25)</f>
        <v>0</v>
      </c>
      <c r="J26" s="40">
        <f>SUM(J25:J25)</f>
        <v>0</v>
      </c>
      <c r="K26" s="42">
        <v>0</v>
      </c>
      <c r="L26" s="42">
        <f>SUM(L25:L25)</f>
        <v>0</v>
      </c>
      <c r="M26" s="42">
        <f>SUM(M25:M25)</f>
        <v>0</v>
      </c>
    </row>
    <row r="27" spans="2:13" ht="30" customHeight="1">
      <c r="B27" s="45"/>
      <c r="C27" s="34"/>
      <c r="D27" s="34"/>
      <c r="E27" s="34"/>
      <c r="F27" s="34" t="s">
        <v>18</v>
      </c>
      <c r="G27" s="42">
        <v>0.45</v>
      </c>
      <c r="H27" s="42">
        <v>0.24</v>
      </c>
      <c r="I27" s="42">
        <v>0.2</v>
      </c>
      <c r="J27" s="42">
        <v>0.05</v>
      </c>
      <c r="K27" s="46"/>
      <c r="L27" s="46"/>
      <c r="M27" s="46"/>
    </row>
    <row r="28" spans="2:13" ht="30" customHeight="1">
      <c r="B28" s="45"/>
      <c r="C28" s="34"/>
      <c r="D28" s="34"/>
      <c r="E28" s="34"/>
      <c r="F28" s="34" t="s">
        <v>19</v>
      </c>
      <c r="G28" s="42">
        <f>G26*G27</f>
        <v>0</v>
      </c>
      <c r="H28" s="42">
        <f>H26*H27</f>
        <v>0</v>
      </c>
      <c r="I28" s="42">
        <f>I26*I27</f>
        <v>0</v>
      </c>
      <c r="J28" s="42">
        <f>J26*J27</f>
        <v>0</v>
      </c>
      <c r="K28" s="46"/>
      <c r="L28" s="46"/>
      <c r="M28" s="46"/>
    </row>
  </sheetData>
  <mergeCells count="4">
    <mergeCell ref="B6:D6"/>
    <mergeCell ref="B12:D12"/>
    <mergeCell ref="B5:D5"/>
    <mergeCell ref="B23:D2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M27"/>
  <sheetViews>
    <sheetView showGridLines="0" zoomScale="75" zoomScaleNormal="75" workbookViewId="0">
      <selection activeCell="F3" sqref="F3"/>
    </sheetView>
  </sheetViews>
  <sheetFormatPr defaultRowHeight="15"/>
  <cols>
    <col min="2" max="2" width="14.140625" customWidth="1"/>
    <col min="3" max="3" width="13.28515625" customWidth="1"/>
    <col min="5" max="5" width="22.42578125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140625" customWidth="1"/>
    <col min="11" max="11" width="15.285156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  <c r="E6" s="18"/>
      <c r="F6" s="18"/>
      <c r="G6" s="18"/>
      <c r="H6" s="18"/>
      <c r="I6" s="18"/>
      <c r="J6" s="18"/>
      <c r="K6" s="18"/>
      <c r="L6" s="18"/>
      <c r="M6" s="18"/>
    </row>
    <row r="7" spans="1:13" ht="26.25" customHeight="1">
      <c r="A7" s="6"/>
      <c r="B7" s="24" t="s">
        <v>0</v>
      </c>
      <c r="C7" s="24"/>
      <c r="D7" s="21" t="s">
        <v>76</v>
      </c>
      <c r="E7" s="21"/>
      <c r="F7" s="24"/>
      <c r="G7" s="24"/>
      <c r="H7" s="18"/>
      <c r="I7" s="18"/>
      <c r="J7" s="18"/>
      <c r="K7" s="24"/>
      <c r="L7" s="24"/>
      <c r="M7" s="24"/>
    </row>
    <row r="8" spans="1:13" ht="26.25" customHeight="1">
      <c r="A8" s="6"/>
      <c r="B8" s="24" t="s">
        <v>1</v>
      </c>
      <c r="C8" s="24"/>
      <c r="D8" s="26" t="s">
        <v>2</v>
      </c>
      <c r="E8" s="26"/>
      <c r="F8" s="24"/>
      <c r="G8" s="24"/>
      <c r="H8" s="18"/>
      <c r="I8" s="18"/>
      <c r="J8" s="18"/>
      <c r="K8" s="24"/>
      <c r="L8" s="24"/>
      <c r="M8" s="24"/>
    </row>
    <row r="9" spans="1:13">
      <c r="A9" s="6"/>
      <c r="B9" s="24"/>
      <c r="C9" s="24"/>
      <c r="D9" s="22"/>
      <c r="E9" s="22"/>
      <c r="F9" s="24"/>
      <c r="G9" s="24"/>
      <c r="H9" s="18"/>
      <c r="I9" s="18"/>
      <c r="J9" s="18"/>
      <c r="K9" s="24"/>
      <c r="L9" s="24"/>
      <c r="M9" s="24"/>
    </row>
    <row r="10" spans="1:13">
      <c r="A10" s="6"/>
      <c r="B10" s="70" t="s">
        <v>3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>
      <c r="A11" s="6"/>
      <c r="B11" s="70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47.25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57">
        <v>41497</v>
      </c>
      <c r="C14" s="58"/>
      <c r="D14" s="58"/>
      <c r="E14" s="59" t="s">
        <v>67</v>
      </c>
      <c r="F14" s="60"/>
      <c r="G14" s="60"/>
      <c r="H14" s="60"/>
      <c r="I14" s="60"/>
      <c r="J14" s="60"/>
      <c r="K14" s="130"/>
      <c r="L14" s="61">
        <v>612</v>
      </c>
      <c r="M14" s="61"/>
    </row>
    <row r="15" spans="1:13" ht="30" customHeight="1">
      <c r="B15" s="45"/>
      <c r="C15" s="34"/>
      <c r="D15" s="34"/>
      <c r="E15" s="34"/>
      <c r="F15" s="34" t="s">
        <v>17</v>
      </c>
      <c r="G15" s="40">
        <f t="shared" ref="G15:M15" si="0">SUM(G14:G14)</f>
        <v>0</v>
      </c>
      <c r="H15" s="40">
        <f t="shared" si="0"/>
        <v>0</v>
      </c>
      <c r="I15" s="40">
        <f t="shared" si="0"/>
        <v>0</v>
      </c>
      <c r="J15" s="40">
        <f t="shared" si="0"/>
        <v>0</v>
      </c>
      <c r="K15" s="42">
        <f t="shared" si="0"/>
        <v>0</v>
      </c>
      <c r="L15" s="42">
        <f t="shared" si="0"/>
        <v>612</v>
      </c>
      <c r="M15" s="42">
        <f t="shared" si="0"/>
        <v>0</v>
      </c>
    </row>
    <row r="16" spans="1:13" ht="30" customHeight="1">
      <c r="B16" s="45"/>
      <c r="C16" s="34"/>
      <c r="D16" s="34"/>
      <c r="E16" s="34"/>
      <c r="F16" s="34" t="s">
        <v>18</v>
      </c>
      <c r="G16" s="42">
        <v>0.45</v>
      </c>
      <c r="H16" s="42">
        <v>0.24</v>
      </c>
      <c r="I16" s="42">
        <v>0.2</v>
      </c>
      <c r="J16" s="42">
        <v>0.05</v>
      </c>
      <c r="K16" s="46"/>
      <c r="L16" s="46"/>
      <c r="M16" s="46"/>
    </row>
    <row r="17" spans="2:13" ht="30" customHeight="1">
      <c r="B17" s="45"/>
      <c r="C17" s="34"/>
      <c r="D17" s="34"/>
      <c r="E17" s="34"/>
      <c r="F17" s="34" t="s">
        <v>19</v>
      </c>
      <c r="G17" s="42">
        <f>G15*G16</f>
        <v>0</v>
      </c>
      <c r="H17" s="42">
        <f>H15*H16</f>
        <v>0</v>
      </c>
      <c r="I17" s="42">
        <f>I15*I16</f>
        <v>0</v>
      </c>
      <c r="J17" s="42">
        <f>J15*J16</f>
        <v>0</v>
      </c>
      <c r="K17" s="46"/>
      <c r="L17" s="46"/>
      <c r="M17" s="46"/>
    </row>
    <row r="18" spans="2:13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2:13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2:13">
      <c r="B20" s="31" t="s">
        <v>20</v>
      </c>
      <c r="C20" s="31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2:13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2:13" ht="47.25" customHeight="1">
      <c r="B22" s="183" t="s">
        <v>4</v>
      </c>
      <c r="C22" s="184"/>
      <c r="D22" s="185"/>
      <c r="E22" s="38" t="s">
        <v>5</v>
      </c>
      <c r="F22" s="38" t="s">
        <v>6</v>
      </c>
      <c r="G22" s="38" t="s">
        <v>7</v>
      </c>
      <c r="H22" s="38" t="s">
        <v>8</v>
      </c>
      <c r="I22" s="38" t="s">
        <v>9</v>
      </c>
      <c r="J22" s="38" t="s">
        <v>10</v>
      </c>
      <c r="K22" s="38" t="s">
        <v>11</v>
      </c>
      <c r="L22" s="38" t="s">
        <v>12</v>
      </c>
      <c r="M22" s="38" t="s">
        <v>13</v>
      </c>
    </row>
    <row r="23" spans="2:13" ht="30" customHeight="1">
      <c r="B23" s="32" t="s">
        <v>14</v>
      </c>
      <c r="C23" s="33" t="s">
        <v>15</v>
      </c>
      <c r="D23" s="33" t="s">
        <v>16</v>
      </c>
      <c r="E23" s="34"/>
      <c r="F23" s="34"/>
      <c r="G23" s="34"/>
      <c r="H23" s="34"/>
      <c r="I23" s="34"/>
      <c r="J23" s="34"/>
      <c r="K23" s="34"/>
      <c r="L23" s="34"/>
      <c r="M23" s="34"/>
    </row>
    <row r="24" spans="2:13" ht="30" customHeight="1">
      <c r="B24" s="82"/>
      <c r="C24" s="40"/>
      <c r="D24" s="40"/>
      <c r="E24" s="41"/>
      <c r="F24" s="40"/>
      <c r="G24" s="40"/>
      <c r="H24" s="40"/>
      <c r="I24" s="40"/>
      <c r="J24" s="40"/>
      <c r="K24" s="40"/>
      <c r="L24" s="42"/>
      <c r="M24" s="40"/>
    </row>
    <row r="25" spans="2:13" ht="30" customHeight="1">
      <c r="B25" s="45"/>
      <c r="C25" s="34"/>
      <c r="D25" s="34"/>
      <c r="E25" s="34"/>
      <c r="F25" s="34" t="s">
        <v>17</v>
      </c>
      <c r="G25" s="40">
        <f>SUM(G24:G24)</f>
        <v>0</v>
      </c>
      <c r="H25" s="40">
        <f>SUM(H24:H24)</f>
        <v>0</v>
      </c>
      <c r="I25" s="40">
        <f>SUM(I24:I24)</f>
        <v>0</v>
      </c>
      <c r="J25" s="40">
        <f>SUM(J24:J24)</f>
        <v>0</v>
      </c>
      <c r="K25" s="42">
        <v>0</v>
      </c>
      <c r="L25" s="42">
        <f>SUM(L24:L24)</f>
        <v>0</v>
      </c>
      <c r="M25" s="42">
        <f>SUM(M24:M24)</f>
        <v>0</v>
      </c>
    </row>
    <row r="26" spans="2:13" ht="30" customHeight="1">
      <c r="B26" s="45"/>
      <c r="C26" s="34"/>
      <c r="D26" s="34"/>
      <c r="E26" s="34"/>
      <c r="F26" s="34" t="s">
        <v>18</v>
      </c>
      <c r="G26" s="42">
        <v>0.45</v>
      </c>
      <c r="H26" s="42">
        <v>0.24</v>
      </c>
      <c r="I26" s="42">
        <v>0.2</v>
      </c>
      <c r="J26" s="42">
        <v>0.05</v>
      </c>
      <c r="K26" s="46"/>
      <c r="L26" s="46"/>
      <c r="M26" s="46"/>
    </row>
    <row r="27" spans="2:13" ht="30" customHeight="1">
      <c r="B27" s="45"/>
      <c r="C27" s="34"/>
      <c r="D27" s="34"/>
      <c r="E27" s="34"/>
      <c r="F27" s="34" t="s">
        <v>19</v>
      </c>
      <c r="G27" s="42">
        <f>G25*G26</f>
        <v>0</v>
      </c>
      <c r="H27" s="42">
        <f>H25*H26</f>
        <v>0</v>
      </c>
      <c r="I27" s="42">
        <f>I25*I26</f>
        <v>0</v>
      </c>
      <c r="J27" s="42">
        <f>J25*J26</f>
        <v>0</v>
      </c>
      <c r="K27" s="46"/>
      <c r="L27" s="46"/>
      <c r="M27" s="46"/>
    </row>
  </sheetData>
  <mergeCells count="4">
    <mergeCell ref="B6:D6"/>
    <mergeCell ref="B12:D12"/>
    <mergeCell ref="B22:D22"/>
    <mergeCell ref="B5:D5"/>
  </mergeCells>
  <dataValidations count="1">
    <dataValidation allowBlank="1" showInputMessage="1" showErrorMessage="1" sqref="K14"/>
  </dataValidations>
  <pageMargins left="0.7" right="0.7" top="0.75" bottom="0.75" header="0.3" footer="0.3"/>
  <pageSetup paperSize="9" scale="70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>
  <dimension ref="A1:M28"/>
  <sheetViews>
    <sheetView showGridLines="0" zoomScale="75" zoomScaleNormal="75" zoomScaleSheetLayoutView="75" workbookViewId="0">
      <selection activeCell="F4" sqref="F4"/>
    </sheetView>
  </sheetViews>
  <sheetFormatPr defaultRowHeight="15"/>
  <cols>
    <col min="2" max="2" width="15.42578125" customWidth="1"/>
    <col min="3" max="3" width="13.5703125" customWidth="1"/>
    <col min="4" max="4" width="19" customWidth="1"/>
    <col min="5" max="5" width="22.7109375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42578125" customWidth="1"/>
    <col min="11" max="11" width="14.710937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19" t="s">
        <v>0</v>
      </c>
      <c r="C7" s="19"/>
      <c r="D7" s="20" t="s">
        <v>268</v>
      </c>
      <c r="E7" s="21"/>
      <c r="F7" s="21"/>
      <c r="G7" s="24"/>
      <c r="H7" s="18"/>
      <c r="I7" s="18"/>
      <c r="J7" s="18"/>
      <c r="K7" s="24"/>
      <c r="L7" s="24"/>
      <c r="M7" s="24"/>
    </row>
    <row r="8" spans="1:13" ht="26.25" customHeight="1">
      <c r="A8" s="18"/>
      <c r="B8" s="19" t="s">
        <v>1</v>
      </c>
      <c r="C8" s="19"/>
      <c r="D8" s="25" t="s">
        <v>462</v>
      </c>
      <c r="E8" s="26"/>
      <c r="F8" s="21"/>
      <c r="G8" s="24"/>
      <c r="H8" s="18"/>
      <c r="I8" s="18"/>
      <c r="J8" s="18"/>
      <c r="K8" s="24"/>
      <c r="L8" s="24"/>
      <c r="M8" s="24"/>
    </row>
    <row r="9" spans="1:13" ht="15.75">
      <c r="A9" s="18"/>
      <c r="B9" s="19"/>
      <c r="C9" s="19"/>
      <c r="D9" s="27"/>
      <c r="E9" s="22"/>
      <c r="F9" s="22"/>
      <c r="G9" s="24"/>
      <c r="H9" s="18"/>
      <c r="I9" s="18"/>
      <c r="J9" s="18"/>
      <c r="K9" s="24"/>
      <c r="L9" s="24"/>
      <c r="M9" s="24"/>
    </row>
    <row r="10" spans="1:13" ht="15.75">
      <c r="A10" s="18"/>
      <c r="B10" s="11" t="s">
        <v>3</v>
      </c>
      <c r="C10" s="12"/>
      <c r="D10" s="27"/>
      <c r="E10" s="22"/>
      <c r="F10" s="22"/>
      <c r="G10" s="24"/>
      <c r="H10" s="18"/>
      <c r="I10" s="18"/>
      <c r="J10" s="18"/>
      <c r="K10" s="24"/>
      <c r="L10" s="24"/>
      <c r="M10" s="24"/>
    </row>
    <row r="11" spans="1:1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47.25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39">
        <v>41411</v>
      </c>
      <c r="C14" s="40"/>
      <c r="D14" s="40"/>
      <c r="E14" s="41" t="s">
        <v>67</v>
      </c>
      <c r="F14" s="40"/>
      <c r="G14" s="40"/>
      <c r="H14" s="40"/>
      <c r="I14" s="40"/>
      <c r="J14" s="40"/>
      <c r="K14" s="40"/>
      <c r="L14" s="42">
        <v>612</v>
      </c>
      <c r="M14" s="40"/>
    </row>
    <row r="15" spans="1:13" ht="30" customHeight="1">
      <c r="B15" s="43" t="s">
        <v>134</v>
      </c>
      <c r="C15" s="40"/>
      <c r="D15" s="40"/>
      <c r="E15" s="41" t="s">
        <v>135</v>
      </c>
      <c r="F15" s="40"/>
      <c r="G15" s="40"/>
      <c r="H15" s="40"/>
      <c r="I15" s="40"/>
      <c r="J15" s="40"/>
      <c r="K15" s="40"/>
      <c r="L15" s="42"/>
      <c r="M15" s="44">
        <v>119.31</v>
      </c>
    </row>
    <row r="16" spans="1:13" ht="30" customHeight="1">
      <c r="B16" s="45"/>
      <c r="C16" s="34"/>
      <c r="D16" s="34"/>
      <c r="E16" s="34"/>
      <c r="F16" s="34" t="s">
        <v>17</v>
      </c>
      <c r="G16" s="40">
        <f t="shared" ref="G16:L16" si="0">SUM(G14:G14)</f>
        <v>0</v>
      </c>
      <c r="H16" s="40">
        <f t="shared" si="0"/>
        <v>0</v>
      </c>
      <c r="I16" s="40">
        <f t="shared" si="0"/>
        <v>0</v>
      </c>
      <c r="J16" s="40">
        <f t="shared" si="0"/>
        <v>0</v>
      </c>
      <c r="K16" s="42">
        <f t="shared" si="0"/>
        <v>0</v>
      </c>
      <c r="L16" s="42">
        <f t="shared" si="0"/>
        <v>612</v>
      </c>
      <c r="M16" s="42">
        <f>SUM(M14:M15)</f>
        <v>119.31</v>
      </c>
    </row>
    <row r="17" spans="2:13" ht="30" customHeight="1">
      <c r="B17" s="45"/>
      <c r="C17" s="34"/>
      <c r="D17" s="34"/>
      <c r="E17" s="34"/>
      <c r="F17" s="34" t="s">
        <v>18</v>
      </c>
      <c r="G17" s="42">
        <v>0.45</v>
      </c>
      <c r="H17" s="42">
        <v>0.24</v>
      </c>
      <c r="I17" s="42">
        <v>0.2</v>
      </c>
      <c r="J17" s="42">
        <v>0.05</v>
      </c>
      <c r="K17" s="46"/>
      <c r="L17" s="46"/>
      <c r="M17" s="46"/>
    </row>
    <row r="18" spans="2:13" ht="30" customHeight="1">
      <c r="B18" s="45"/>
      <c r="C18" s="34"/>
      <c r="D18" s="34"/>
      <c r="E18" s="34"/>
      <c r="F18" s="34" t="s">
        <v>19</v>
      </c>
      <c r="G18" s="42">
        <f>G16*G17</f>
        <v>0</v>
      </c>
      <c r="H18" s="42">
        <f>H16*H17</f>
        <v>0</v>
      </c>
      <c r="I18" s="42">
        <f>I16*I17</f>
        <v>0</v>
      </c>
      <c r="J18" s="42">
        <f>J16*J17</f>
        <v>0</v>
      </c>
      <c r="K18" s="46"/>
      <c r="L18" s="46"/>
      <c r="M18" s="46"/>
    </row>
    <row r="21" spans="2:13" ht="15.75">
      <c r="B21" s="17" t="s">
        <v>20</v>
      </c>
      <c r="C21" s="17"/>
      <c r="D21" s="12"/>
      <c r="E21" s="18"/>
      <c r="F21" s="18"/>
      <c r="G21" s="18"/>
      <c r="H21" s="18"/>
      <c r="I21" s="18"/>
      <c r="J21" s="18"/>
      <c r="K21" s="18"/>
    </row>
    <row r="22" spans="2:13" ht="15" customHeight="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2:13" ht="47.1" customHeight="1">
      <c r="B23" s="183" t="s">
        <v>4</v>
      </c>
      <c r="C23" s="184"/>
      <c r="D23" s="185"/>
      <c r="E23" s="38" t="s">
        <v>5</v>
      </c>
      <c r="F23" s="38" t="s">
        <v>6</v>
      </c>
      <c r="G23" s="38" t="s">
        <v>7</v>
      </c>
      <c r="H23" s="38" t="s">
        <v>8</v>
      </c>
      <c r="I23" s="38" t="s">
        <v>9</v>
      </c>
      <c r="J23" s="38" t="s">
        <v>10</v>
      </c>
      <c r="K23" s="38" t="s">
        <v>11</v>
      </c>
      <c r="L23" s="38" t="s">
        <v>12</v>
      </c>
      <c r="M23" s="38" t="s">
        <v>13</v>
      </c>
    </row>
    <row r="24" spans="2:13" ht="30" customHeight="1">
      <c r="B24" s="32" t="s">
        <v>14</v>
      </c>
      <c r="C24" s="33" t="s">
        <v>15</v>
      </c>
      <c r="D24" s="33" t="s">
        <v>16</v>
      </c>
      <c r="E24" s="34"/>
      <c r="F24" s="34"/>
      <c r="G24" s="34"/>
      <c r="H24" s="34"/>
      <c r="I24" s="34"/>
      <c r="J24" s="34"/>
      <c r="K24" s="34"/>
      <c r="L24" s="34"/>
      <c r="M24" s="34"/>
    </row>
    <row r="25" spans="2:13" ht="30" customHeight="1">
      <c r="B25" s="47"/>
      <c r="C25" s="40"/>
      <c r="D25" s="40"/>
      <c r="E25" s="41"/>
      <c r="F25" s="40"/>
      <c r="G25" s="40"/>
      <c r="H25" s="40"/>
      <c r="I25" s="40"/>
      <c r="J25" s="40"/>
      <c r="K25" s="40"/>
      <c r="L25" s="42"/>
      <c r="M25" s="40"/>
    </row>
    <row r="26" spans="2:13" ht="30" customHeight="1">
      <c r="B26" s="45"/>
      <c r="C26" s="34"/>
      <c r="D26" s="34"/>
      <c r="E26" s="34"/>
      <c r="F26" s="34" t="s">
        <v>17</v>
      </c>
      <c r="G26" s="40">
        <f>SUM(G25:G25)</f>
        <v>0</v>
      </c>
      <c r="H26" s="40">
        <f>SUM(H25:H25)</f>
        <v>0</v>
      </c>
      <c r="I26" s="40">
        <f>SUM(I25:I25)</f>
        <v>0</v>
      </c>
      <c r="J26" s="40">
        <f>SUM(J25:J25)</f>
        <v>0</v>
      </c>
      <c r="K26" s="42">
        <v>0</v>
      </c>
      <c r="L26" s="42">
        <f>SUM(L25:L25)</f>
        <v>0</v>
      </c>
      <c r="M26" s="42">
        <f>SUM(M25:M25)</f>
        <v>0</v>
      </c>
    </row>
    <row r="27" spans="2:13" ht="30" customHeight="1">
      <c r="B27" s="45"/>
      <c r="C27" s="34"/>
      <c r="D27" s="34"/>
      <c r="E27" s="34"/>
      <c r="F27" s="34" t="s">
        <v>18</v>
      </c>
      <c r="G27" s="42">
        <v>0.45</v>
      </c>
      <c r="H27" s="42">
        <v>0.24</v>
      </c>
      <c r="I27" s="42">
        <v>0.2</v>
      </c>
      <c r="J27" s="42">
        <v>0.05</v>
      </c>
      <c r="K27" s="46"/>
      <c r="L27" s="46"/>
      <c r="M27" s="46"/>
    </row>
    <row r="28" spans="2:13" ht="30" customHeight="1">
      <c r="B28" s="45"/>
      <c r="C28" s="34"/>
      <c r="D28" s="34"/>
      <c r="E28" s="34"/>
      <c r="F28" s="34" t="s">
        <v>19</v>
      </c>
      <c r="G28" s="42">
        <f>G26*G27</f>
        <v>0</v>
      </c>
      <c r="H28" s="42">
        <f>H26*H27</f>
        <v>0</v>
      </c>
      <c r="I28" s="42">
        <f>I26*I27</f>
        <v>0</v>
      </c>
      <c r="J28" s="42">
        <f>J26*J27</f>
        <v>0</v>
      </c>
      <c r="K28" s="46"/>
      <c r="L28" s="46"/>
      <c r="M28" s="46"/>
    </row>
  </sheetData>
  <mergeCells count="4">
    <mergeCell ref="B6:D6"/>
    <mergeCell ref="B12:D12"/>
    <mergeCell ref="B5:D5"/>
    <mergeCell ref="B23:D23"/>
  </mergeCells>
  <pageMargins left="0.7" right="0.7" top="0.75" bottom="0.75" header="0.3" footer="0.3"/>
  <pageSetup paperSize="9" scale="66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>
  <dimension ref="A1:M250"/>
  <sheetViews>
    <sheetView showGridLines="0" zoomScale="75" zoomScaleNormal="75" zoomScaleSheetLayoutView="75" workbookViewId="0">
      <selection activeCell="F126" sqref="F126"/>
    </sheetView>
  </sheetViews>
  <sheetFormatPr defaultRowHeight="15"/>
  <cols>
    <col min="2" max="2" width="15.5703125" customWidth="1"/>
    <col min="3" max="3" width="19.28515625" customWidth="1"/>
    <col min="4" max="4" width="19.85546875" customWidth="1"/>
    <col min="5" max="5" width="23.42578125" bestFit="1" customWidth="1"/>
    <col min="6" max="6" width="32.28515625" bestFit="1" customWidth="1"/>
    <col min="7" max="7" width="12.85546875" customWidth="1"/>
    <col min="8" max="8" width="14" bestFit="1" customWidth="1"/>
    <col min="9" max="9" width="9.7109375" bestFit="1" customWidth="1"/>
    <col min="10" max="10" width="13.140625" customWidth="1"/>
    <col min="11" max="11" width="14.710937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21.75" customHeight="1">
      <c r="B6" s="182"/>
      <c r="C6" s="182"/>
      <c r="D6" s="182"/>
    </row>
    <row r="7" spans="1:13" s="35" customFormat="1" ht="26.25" customHeight="1">
      <c r="A7" s="12"/>
      <c r="B7" s="19" t="s">
        <v>0</v>
      </c>
      <c r="C7" s="19"/>
      <c r="D7" s="21" t="s">
        <v>77</v>
      </c>
      <c r="E7" s="21"/>
      <c r="F7" s="24"/>
      <c r="G7" s="24"/>
      <c r="H7" s="18"/>
      <c r="I7" s="18"/>
      <c r="J7" s="18"/>
      <c r="K7" s="24"/>
      <c r="L7" s="24"/>
      <c r="M7" s="24"/>
    </row>
    <row r="8" spans="1:13" s="35" customFormat="1" ht="26.25" customHeight="1">
      <c r="A8" s="12"/>
      <c r="B8" s="19" t="s">
        <v>1</v>
      </c>
      <c r="C8" s="19"/>
      <c r="D8" s="26" t="s">
        <v>453</v>
      </c>
      <c r="E8" s="26"/>
      <c r="F8" s="24"/>
      <c r="G8" s="24"/>
      <c r="H8" s="18"/>
      <c r="I8" s="18"/>
      <c r="J8" s="18"/>
      <c r="K8" s="24"/>
      <c r="L8" s="24"/>
      <c r="M8" s="24"/>
    </row>
    <row r="9" spans="1:13" ht="15.75">
      <c r="A9" s="18"/>
      <c r="B9" s="19"/>
      <c r="C9" s="19"/>
      <c r="D9" s="27"/>
      <c r="E9" s="22"/>
      <c r="F9" s="24"/>
      <c r="G9" s="24"/>
      <c r="H9" s="18"/>
      <c r="I9" s="18"/>
      <c r="J9" s="18"/>
      <c r="K9" s="24"/>
      <c r="L9" s="24"/>
      <c r="M9" s="24"/>
    </row>
    <row r="10" spans="1:13" ht="15.75">
      <c r="A10" s="18"/>
      <c r="B10" s="11" t="s">
        <v>3</v>
      </c>
      <c r="C10" s="12"/>
      <c r="D10" s="12"/>
      <c r="E10" s="18"/>
      <c r="F10" s="18"/>
      <c r="G10" s="18"/>
      <c r="H10" s="18"/>
      <c r="I10" s="18"/>
      <c r="J10" s="18"/>
      <c r="K10" s="18"/>
      <c r="L10" s="18"/>
      <c r="M10" s="18"/>
    </row>
    <row r="11" spans="1:13" ht="20.25">
      <c r="A11" s="18"/>
      <c r="B11" s="2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47.1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29.25">
      <c r="B14" s="57">
        <v>41282</v>
      </c>
      <c r="C14" s="58"/>
      <c r="D14" s="58"/>
      <c r="E14" s="59" t="s">
        <v>80</v>
      </c>
      <c r="F14" s="59" t="s">
        <v>30</v>
      </c>
      <c r="G14" s="60">
        <v>8</v>
      </c>
      <c r="H14" s="40"/>
      <c r="I14" s="40"/>
      <c r="J14" s="40"/>
      <c r="K14" s="40"/>
      <c r="L14" s="42"/>
      <c r="M14" s="40"/>
    </row>
    <row r="15" spans="1:13" ht="29.25">
      <c r="B15" s="57">
        <v>41283</v>
      </c>
      <c r="C15" s="58"/>
      <c r="D15" s="58"/>
      <c r="E15" s="59" t="s">
        <v>80</v>
      </c>
      <c r="F15" s="59" t="s">
        <v>30</v>
      </c>
      <c r="G15" s="60">
        <v>8</v>
      </c>
      <c r="H15" s="40"/>
      <c r="I15" s="40"/>
      <c r="J15" s="40"/>
      <c r="K15" s="40"/>
      <c r="L15" s="42"/>
      <c r="M15" s="40"/>
    </row>
    <row r="16" spans="1:13" ht="57.75">
      <c r="B16" s="57">
        <v>41288</v>
      </c>
      <c r="C16" s="58"/>
      <c r="D16" s="58"/>
      <c r="E16" s="59" t="s">
        <v>269</v>
      </c>
      <c r="F16" s="59" t="s">
        <v>270</v>
      </c>
      <c r="G16" s="59">
        <v>10</v>
      </c>
      <c r="H16" s="40"/>
      <c r="I16" s="40"/>
      <c r="J16" s="40"/>
      <c r="K16" s="40"/>
      <c r="L16" s="42"/>
      <c r="M16" s="40"/>
    </row>
    <row r="17" spans="2:13" ht="29.25">
      <c r="B17" s="57">
        <v>41289</v>
      </c>
      <c r="C17" s="58"/>
      <c r="D17" s="58"/>
      <c r="E17" s="59" t="s">
        <v>80</v>
      </c>
      <c r="F17" s="59" t="s">
        <v>30</v>
      </c>
      <c r="G17" s="60">
        <v>8</v>
      </c>
      <c r="H17" s="40"/>
      <c r="I17" s="40"/>
      <c r="J17" s="40"/>
      <c r="K17" s="40"/>
      <c r="L17" s="42"/>
      <c r="M17" s="40"/>
    </row>
    <row r="18" spans="2:13" ht="29.25">
      <c r="B18" s="57">
        <v>41291</v>
      </c>
      <c r="C18" s="58"/>
      <c r="D18" s="58"/>
      <c r="E18" s="59" t="s">
        <v>271</v>
      </c>
      <c r="F18" s="59" t="s">
        <v>30</v>
      </c>
      <c r="G18" s="60">
        <v>8</v>
      </c>
      <c r="H18" s="40"/>
      <c r="I18" s="40"/>
      <c r="J18" s="40"/>
      <c r="K18" s="40"/>
      <c r="L18" s="42"/>
      <c r="M18" s="40"/>
    </row>
    <row r="19" spans="2:13" ht="29.25">
      <c r="B19" s="57">
        <v>41295</v>
      </c>
      <c r="C19" s="58"/>
      <c r="D19" s="58"/>
      <c r="E19" s="59" t="s">
        <v>272</v>
      </c>
      <c r="F19" s="59" t="s">
        <v>85</v>
      </c>
      <c r="G19" s="60">
        <v>10</v>
      </c>
      <c r="H19" s="40"/>
      <c r="I19" s="40"/>
      <c r="J19" s="40"/>
      <c r="K19" s="40"/>
      <c r="L19" s="42"/>
      <c r="M19" s="40"/>
    </row>
    <row r="20" spans="2:13" ht="29.25">
      <c r="B20" s="57">
        <v>41296</v>
      </c>
      <c r="C20" s="58"/>
      <c r="D20" s="58"/>
      <c r="E20" s="59" t="s">
        <v>80</v>
      </c>
      <c r="F20" s="59" t="s">
        <v>30</v>
      </c>
      <c r="G20" s="60">
        <v>8</v>
      </c>
      <c r="H20" s="40"/>
      <c r="I20" s="40"/>
      <c r="J20" s="40"/>
      <c r="K20" s="40"/>
      <c r="L20" s="42"/>
      <c r="M20" s="40"/>
    </row>
    <row r="21" spans="2:13" ht="29.25">
      <c r="B21" s="57">
        <v>41297</v>
      </c>
      <c r="C21" s="58"/>
      <c r="D21" s="58"/>
      <c r="E21" s="59" t="s">
        <v>80</v>
      </c>
      <c r="F21" s="59" t="s">
        <v>30</v>
      </c>
      <c r="G21" s="60">
        <v>8</v>
      </c>
      <c r="H21" s="40"/>
      <c r="I21" s="40"/>
      <c r="J21" s="40"/>
      <c r="K21" s="40"/>
      <c r="L21" s="42"/>
      <c r="M21" s="40"/>
    </row>
    <row r="22" spans="2:13" ht="30" customHeight="1">
      <c r="B22" s="57">
        <v>41302</v>
      </c>
      <c r="C22" s="58"/>
      <c r="D22" s="58"/>
      <c r="E22" s="59" t="s">
        <v>34</v>
      </c>
      <c r="F22" s="59" t="s">
        <v>30</v>
      </c>
      <c r="G22" s="60">
        <v>8</v>
      </c>
      <c r="H22" s="40"/>
      <c r="I22" s="40"/>
      <c r="J22" s="40"/>
      <c r="K22" s="40"/>
      <c r="L22" s="42"/>
      <c r="M22" s="40"/>
    </row>
    <row r="23" spans="2:13" ht="43.5">
      <c r="B23" s="57">
        <v>41303</v>
      </c>
      <c r="C23" s="58"/>
      <c r="D23" s="58"/>
      <c r="E23" s="59" t="s">
        <v>273</v>
      </c>
      <c r="F23" s="59" t="s">
        <v>30</v>
      </c>
      <c r="G23" s="60">
        <v>8</v>
      </c>
      <c r="H23" s="40"/>
      <c r="I23" s="40"/>
      <c r="J23" s="40"/>
      <c r="K23" s="40"/>
      <c r="L23" s="42"/>
      <c r="M23" s="40"/>
    </row>
    <row r="24" spans="2:13" ht="57.75">
      <c r="B24" s="57">
        <v>41304</v>
      </c>
      <c r="C24" s="58"/>
      <c r="D24" s="58"/>
      <c r="E24" s="59" t="s">
        <v>274</v>
      </c>
      <c r="F24" s="59" t="s">
        <v>30</v>
      </c>
      <c r="G24" s="60">
        <v>8</v>
      </c>
      <c r="H24" s="40"/>
      <c r="I24" s="40"/>
      <c r="J24" s="40"/>
      <c r="K24" s="40"/>
      <c r="L24" s="42"/>
      <c r="M24" s="40"/>
    </row>
    <row r="25" spans="2:13" ht="29.25">
      <c r="B25" s="57">
        <v>41305</v>
      </c>
      <c r="C25" s="58"/>
      <c r="D25" s="58"/>
      <c r="E25" s="59" t="s">
        <v>275</v>
      </c>
      <c r="F25" s="59" t="s">
        <v>30</v>
      </c>
      <c r="G25" s="60">
        <v>8</v>
      </c>
      <c r="H25" s="40"/>
      <c r="I25" s="40"/>
      <c r="J25" s="40"/>
      <c r="K25" s="40"/>
      <c r="L25" s="42"/>
      <c r="M25" s="40"/>
    </row>
    <row r="26" spans="2:13" ht="43.5">
      <c r="B26" s="57">
        <v>41309</v>
      </c>
      <c r="C26" s="58"/>
      <c r="D26" s="58"/>
      <c r="E26" s="59" t="s">
        <v>78</v>
      </c>
      <c r="F26" s="59" t="s">
        <v>79</v>
      </c>
      <c r="G26" s="60">
        <v>10</v>
      </c>
      <c r="H26" s="40"/>
      <c r="I26" s="40"/>
      <c r="J26" s="40"/>
      <c r="K26" s="40"/>
      <c r="L26" s="42"/>
      <c r="M26" s="40"/>
    </row>
    <row r="27" spans="2:13" ht="30" customHeight="1">
      <c r="B27" s="57">
        <v>41310</v>
      </c>
      <c r="C27" s="58"/>
      <c r="D27" s="58"/>
      <c r="E27" s="59" t="s">
        <v>276</v>
      </c>
      <c r="F27" s="59" t="s">
        <v>30</v>
      </c>
      <c r="G27" s="60">
        <v>8</v>
      </c>
      <c r="H27" s="40"/>
      <c r="I27" s="40"/>
      <c r="J27" s="40"/>
      <c r="K27" s="40"/>
      <c r="L27" s="42"/>
      <c r="M27" s="40"/>
    </row>
    <row r="28" spans="2:13" ht="29.25">
      <c r="B28" s="57">
        <v>41311</v>
      </c>
      <c r="C28" s="58"/>
      <c r="D28" s="58"/>
      <c r="E28" s="59" t="s">
        <v>80</v>
      </c>
      <c r="F28" s="59" t="s">
        <v>30</v>
      </c>
      <c r="G28" s="60">
        <v>8</v>
      </c>
      <c r="H28" s="40"/>
      <c r="I28" s="40"/>
      <c r="J28" s="40"/>
      <c r="K28" s="40"/>
      <c r="L28" s="42"/>
      <c r="M28" s="40"/>
    </row>
    <row r="29" spans="2:13" ht="29.25">
      <c r="B29" s="57">
        <v>41312</v>
      </c>
      <c r="C29" s="58"/>
      <c r="D29" s="58"/>
      <c r="E29" s="59" t="s">
        <v>275</v>
      </c>
      <c r="F29" s="59" t="s">
        <v>30</v>
      </c>
      <c r="G29" s="60">
        <v>8</v>
      </c>
      <c r="H29" s="40"/>
      <c r="I29" s="40"/>
      <c r="J29" s="40"/>
      <c r="K29" s="40"/>
      <c r="L29" s="42"/>
      <c r="M29" s="40"/>
    </row>
    <row r="30" spans="2:13" ht="29.25">
      <c r="B30" s="57">
        <v>41317</v>
      </c>
      <c r="C30" s="58"/>
      <c r="D30" s="58"/>
      <c r="E30" s="59" t="s">
        <v>80</v>
      </c>
      <c r="F30" s="59" t="s">
        <v>30</v>
      </c>
      <c r="G30" s="60">
        <v>8</v>
      </c>
      <c r="H30" s="40"/>
      <c r="I30" s="40"/>
      <c r="J30" s="40"/>
      <c r="K30" s="40"/>
      <c r="L30" s="42"/>
      <c r="M30" s="40"/>
    </row>
    <row r="31" spans="2:13" ht="29.25">
      <c r="B31" s="57">
        <v>41318</v>
      </c>
      <c r="C31" s="58"/>
      <c r="D31" s="58"/>
      <c r="E31" s="59" t="s">
        <v>80</v>
      </c>
      <c r="F31" s="59" t="s">
        <v>30</v>
      </c>
      <c r="G31" s="60">
        <v>8</v>
      </c>
      <c r="H31" s="40"/>
      <c r="I31" s="40"/>
      <c r="J31" s="40"/>
      <c r="K31" s="40"/>
      <c r="L31" s="42"/>
      <c r="M31" s="40"/>
    </row>
    <row r="32" spans="2:13" ht="43.5">
      <c r="B32" s="57">
        <v>41323</v>
      </c>
      <c r="C32" s="58"/>
      <c r="D32" s="58"/>
      <c r="E32" s="59" t="s">
        <v>78</v>
      </c>
      <c r="F32" s="59" t="s">
        <v>79</v>
      </c>
      <c r="G32" s="60">
        <v>10</v>
      </c>
      <c r="H32" s="40"/>
      <c r="I32" s="40"/>
      <c r="J32" s="40"/>
      <c r="K32" s="40"/>
      <c r="L32" s="42"/>
      <c r="M32" s="40"/>
    </row>
    <row r="33" spans="2:13" ht="29.25">
      <c r="B33" s="57">
        <v>41324</v>
      </c>
      <c r="C33" s="58"/>
      <c r="D33" s="58"/>
      <c r="E33" s="59" t="s">
        <v>80</v>
      </c>
      <c r="F33" s="59" t="s">
        <v>30</v>
      </c>
      <c r="G33" s="60">
        <v>8</v>
      </c>
      <c r="H33" s="40"/>
      <c r="I33" s="40"/>
      <c r="J33" s="40"/>
      <c r="K33" s="40"/>
      <c r="L33" s="42"/>
      <c r="M33" s="40"/>
    </row>
    <row r="34" spans="2:13" ht="57.75">
      <c r="B34" s="57">
        <v>41325</v>
      </c>
      <c r="C34" s="58"/>
      <c r="D34" s="58"/>
      <c r="E34" s="59" t="s">
        <v>274</v>
      </c>
      <c r="F34" s="59" t="s">
        <v>30</v>
      </c>
      <c r="G34" s="60">
        <v>8</v>
      </c>
      <c r="H34" s="40"/>
      <c r="I34" s="40"/>
      <c r="J34" s="40"/>
      <c r="K34" s="40"/>
      <c r="L34" s="42"/>
      <c r="M34" s="40"/>
    </row>
    <row r="35" spans="2:13" ht="29.25">
      <c r="B35" s="57">
        <v>41330</v>
      </c>
      <c r="C35" s="58"/>
      <c r="D35" s="58"/>
      <c r="E35" s="59" t="s">
        <v>277</v>
      </c>
      <c r="F35" s="59" t="s">
        <v>85</v>
      </c>
      <c r="G35" s="60">
        <v>10</v>
      </c>
      <c r="H35" s="40"/>
      <c r="I35" s="40"/>
      <c r="J35" s="40"/>
      <c r="K35" s="40"/>
      <c r="L35" s="42"/>
      <c r="M35" s="40"/>
    </row>
    <row r="36" spans="2:13" ht="29.25">
      <c r="B36" s="57">
        <v>41331</v>
      </c>
      <c r="C36" s="58"/>
      <c r="D36" s="58"/>
      <c r="E36" s="59" t="s">
        <v>80</v>
      </c>
      <c r="F36" s="59" t="s">
        <v>30</v>
      </c>
      <c r="G36" s="60">
        <v>8</v>
      </c>
      <c r="H36" s="40"/>
      <c r="I36" s="40"/>
      <c r="J36" s="40"/>
      <c r="K36" s="40"/>
      <c r="L36" s="42"/>
      <c r="M36" s="40"/>
    </row>
    <row r="37" spans="2:13" ht="30" customHeight="1">
      <c r="B37" s="57">
        <v>41332</v>
      </c>
      <c r="C37" s="58"/>
      <c r="D37" s="58"/>
      <c r="E37" s="59" t="s">
        <v>80</v>
      </c>
      <c r="F37" s="59" t="s">
        <v>30</v>
      </c>
      <c r="G37" s="60">
        <v>8</v>
      </c>
      <c r="H37" s="40"/>
      <c r="I37" s="40"/>
      <c r="J37" s="40"/>
      <c r="K37" s="40"/>
      <c r="L37" s="42"/>
      <c r="M37" s="40"/>
    </row>
    <row r="38" spans="2:13" ht="30" customHeight="1">
      <c r="B38" s="57">
        <v>41333</v>
      </c>
      <c r="C38" s="58"/>
      <c r="D38" s="58"/>
      <c r="E38" s="59" t="s">
        <v>82</v>
      </c>
      <c r="F38" s="59" t="s">
        <v>30</v>
      </c>
      <c r="G38" s="60">
        <v>8</v>
      </c>
      <c r="H38" s="40"/>
      <c r="I38" s="40"/>
      <c r="J38" s="40"/>
      <c r="K38" s="40"/>
      <c r="L38" s="42"/>
      <c r="M38" s="40"/>
    </row>
    <row r="39" spans="2:13" ht="43.5">
      <c r="B39" s="57">
        <v>41337</v>
      </c>
      <c r="C39" s="58"/>
      <c r="D39" s="58"/>
      <c r="E39" s="59" t="s">
        <v>78</v>
      </c>
      <c r="F39" s="59" t="s">
        <v>79</v>
      </c>
      <c r="G39" s="60">
        <v>10</v>
      </c>
      <c r="H39" s="40"/>
      <c r="I39" s="40"/>
      <c r="J39" s="40"/>
      <c r="K39" s="40"/>
      <c r="L39" s="42"/>
      <c r="M39" s="40"/>
    </row>
    <row r="40" spans="2:13" ht="29.25">
      <c r="B40" s="57">
        <v>41338</v>
      </c>
      <c r="C40" s="58"/>
      <c r="D40" s="58"/>
      <c r="E40" s="59" t="s">
        <v>80</v>
      </c>
      <c r="F40" s="59" t="s">
        <v>30</v>
      </c>
      <c r="G40" s="60">
        <v>8</v>
      </c>
      <c r="H40" s="40"/>
      <c r="I40" s="40"/>
      <c r="J40" s="40"/>
      <c r="K40" s="40"/>
      <c r="L40" s="42"/>
      <c r="M40" s="40"/>
    </row>
    <row r="41" spans="2:13" ht="57.75">
      <c r="B41" s="57">
        <v>41339</v>
      </c>
      <c r="C41" s="58"/>
      <c r="D41" s="58"/>
      <c r="E41" s="59" t="s">
        <v>274</v>
      </c>
      <c r="F41" s="59" t="s">
        <v>30</v>
      </c>
      <c r="G41" s="60">
        <v>8</v>
      </c>
      <c r="H41" s="40"/>
      <c r="I41" s="40"/>
      <c r="J41" s="40"/>
      <c r="K41" s="40"/>
      <c r="L41" s="42"/>
      <c r="M41" s="40"/>
    </row>
    <row r="42" spans="2:13" ht="57.75">
      <c r="B42" s="57">
        <v>41340</v>
      </c>
      <c r="C42" s="58"/>
      <c r="D42" s="58"/>
      <c r="E42" s="59" t="s">
        <v>278</v>
      </c>
      <c r="F42" s="59" t="s">
        <v>30</v>
      </c>
      <c r="G42" s="60">
        <v>8</v>
      </c>
      <c r="H42" s="40"/>
      <c r="I42" s="40"/>
      <c r="J42" s="40"/>
      <c r="K42" s="40"/>
      <c r="L42" s="42"/>
      <c r="M42" s="40"/>
    </row>
    <row r="43" spans="2:13" ht="29.25">
      <c r="B43" s="57">
        <v>41344</v>
      </c>
      <c r="C43" s="58"/>
      <c r="D43" s="58"/>
      <c r="E43" s="59" t="s">
        <v>277</v>
      </c>
      <c r="F43" s="59" t="s">
        <v>85</v>
      </c>
      <c r="G43" s="60">
        <v>10</v>
      </c>
      <c r="H43" s="40"/>
      <c r="I43" s="40"/>
      <c r="J43" s="40"/>
      <c r="K43" s="40"/>
      <c r="L43" s="42"/>
      <c r="M43" s="40"/>
    </row>
    <row r="44" spans="2:13" ht="43.5">
      <c r="B44" s="57">
        <v>41345</v>
      </c>
      <c r="C44" s="58"/>
      <c r="D44" s="58"/>
      <c r="E44" s="59" t="s">
        <v>279</v>
      </c>
      <c r="F44" s="59" t="s">
        <v>30</v>
      </c>
      <c r="G44" s="60">
        <v>8</v>
      </c>
      <c r="H44" s="40"/>
      <c r="I44" s="40"/>
      <c r="J44" s="40"/>
      <c r="K44" s="40"/>
      <c r="L44" s="42"/>
      <c r="M44" s="40"/>
    </row>
    <row r="45" spans="2:13" ht="30" customHeight="1">
      <c r="B45" s="57">
        <v>41346</v>
      </c>
      <c r="C45" s="58"/>
      <c r="D45" s="58"/>
      <c r="E45" s="59" t="s">
        <v>80</v>
      </c>
      <c r="F45" s="59" t="s">
        <v>30</v>
      </c>
      <c r="G45" s="60">
        <v>8</v>
      </c>
      <c r="H45" s="40"/>
      <c r="I45" s="40"/>
      <c r="J45" s="40"/>
      <c r="K45" s="40"/>
      <c r="L45" s="42"/>
      <c r="M45" s="40"/>
    </row>
    <row r="46" spans="2:13" ht="29.25">
      <c r="B46" s="57">
        <v>41347</v>
      </c>
      <c r="C46" s="58"/>
      <c r="D46" s="58"/>
      <c r="E46" s="59" t="s">
        <v>275</v>
      </c>
      <c r="F46" s="59" t="s">
        <v>30</v>
      </c>
      <c r="G46" s="60">
        <v>8</v>
      </c>
      <c r="H46" s="40"/>
      <c r="I46" s="40"/>
      <c r="J46" s="40"/>
      <c r="K46" s="40"/>
      <c r="L46" s="42"/>
      <c r="M46" s="40"/>
    </row>
    <row r="47" spans="2:13" ht="30" customHeight="1">
      <c r="B47" s="57">
        <v>41352</v>
      </c>
      <c r="C47" s="58"/>
      <c r="D47" s="58"/>
      <c r="E47" s="59" t="s">
        <v>82</v>
      </c>
      <c r="F47" s="59" t="s">
        <v>30</v>
      </c>
      <c r="G47" s="60">
        <v>8</v>
      </c>
      <c r="H47" s="40"/>
      <c r="I47" s="40"/>
      <c r="J47" s="40"/>
      <c r="K47" s="40"/>
      <c r="L47" s="42"/>
      <c r="M47" s="40"/>
    </row>
    <row r="48" spans="2:13" ht="43.5">
      <c r="B48" s="57">
        <v>41353</v>
      </c>
      <c r="C48" s="58"/>
      <c r="D48" s="58"/>
      <c r="E48" s="59" t="s">
        <v>280</v>
      </c>
      <c r="F48" s="59" t="s">
        <v>30</v>
      </c>
      <c r="G48" s="60">
        <v>8</v>
      </c>
      <c r="H48" s="40"/>
      <c r="I48" s="40"/>
      <c r="J48" s="40"/>
      <c r="K48" s="40"/>
      <c r="L48" s="42"/>
      <c r="M48" s="40"/>
    </row>
    <row r="49" spans="2:13" ht="29.25">
      <c r="B49" s="57">
        <v>41354</v>
      </c>
      <c r="C49" s="58"/>
      <c r="D49" s="58"/>
      <c r="E49" s="59" t="s">
        <v>80</v>
      </c>
      <c r="F49" s="59" t="s">
        <v>30</v>
      </c>
      <c r="G49" s="60">
        <v>8</v>
      </c>
      <c r="H49" s="40"/>
      <c r="I49" s="40"/>
      <c r="J49" s="40"/>
      <c r="K49" s="40"/>
      <c r="L49" s="42"/>
      <c r="M49" s="40"/>
    </row>
    <row r="50" spans="2:13" ht="30" customHeight="1">
      <c r="B50" s="57">
        <v>41358</v>
      </c>
      <c r="C50" s="58"/>
      <c r="D50" s="58"/>
      <c r="E50" s="59" t="s">
        <v>34</v>
      </c>
      <c r="F50" s="59" t="s">
        <v>30</v>
      </c>
      <c r="G50" s="60">
        <v>8</v>
      </c>
      <c r="H50" s="40"/>
      <c r="I50" s="40"/>
      <c r="J50" s="40"/>
      <c r="K50" s="40"/>
      <c r="L50" s="42"/>
      <c r="M50" s="40"/>
    </row>
    <row r="51" spans="2:13" ht="29.25">
      <c r="B51" s="57">
        <v>41359</v>
      </c>
      <c r="C51" s="58"/>
      <c r="D51" s="58"/>
      <c r="E51" s="59" t="s">
        <v>80</v>
      </c>
      <c r="F51" s="59" t="s">
        <v>30</v>
      </c>
      <c r="G51" s="60">
        <v>8</v>
      </c>
      <c r="H51" s="40"/>
      <c r="I51" s="40"/>
      <c r="J51" s="40"/>
      <c r="K51" s="40"/>
      <c r="L51" s="42"/>
      <c r="M51" s="40"/>
    </row>
    <row r="52" spans="2:13" ht="57.75">
      <c r="B52" s="57">
        <v>41360</v>
      </c>
      <c r="C52" s="58"/>
      <c r="D52" s="58"/>
      <c r="E52" s="59" t="s">
        <v>274</v>
      </c>
      <c r="F52" s="59" t="s">
        <v>30</v>
      </c>
      <c r="G52" s="60">
        <v>8</v>
      </c>
      <c r="H52" s="40"/>
      <c r="I52" s="40"/>
      <c r="J52" s="40"/>
      <c r="K52" s="40"/>
      <c r="L52" s="42"/>
      <c r="M52" s="40"/>
    </row>
    <row r="53" spans="2:13" ht="29.25">
      <c r="B53" s="57">
        <v>41374</v>
      </c>
      <c r="C53" s="58"/>
      <c r="D53" s="58"/>
      <c r="E53" s="59" t="s">
        <v>80</v>
      </c>
      <c r="F53" s="59" t="s">
        <v>30</v>
      </c>
      <c r="G53" s="60">
        <v>8</v>
      </c>
      <c r="H53" s="40"/>
      <c r="I53" s="40"/>
      <c r="J53" s="40"/>
      <c r="K53" s="40"/>
      <c r="L53" s="42"/>
      <c r="M53" s="40"/>
    </row>
    <row r="54" spans="2:13" ht="29.25">
      <c r="B54" s="57">
        <v>41375</v>
      </c>
      <c r="C54" s="58"/>
      <c r="D54" s="58"/>
      <c r="E54" s="59" t="s">
        <v>80</v>
      </c>
      <c r="F54" s="59" t="s">
        <v>30</v>
      </c>
      <c r="G54" s="60">
        <v>8</v>
      </c>
      <c r="H54" s="40"/>
      <c r="I54" s="40"/>
      <c r="J54" s="40"/>
      <c r="K54" s="40"/>
      <c r="L54" s="42"/>
      <c r="M54" s="40"/>
    </row>
    <row r="55" spans="2:13" ht="57.75">
      <c r="B55" s="57">
        <v>41380</v>
      </c>
      <c r="C55" s="58"/>
      <c r="D55" s="58"/>
      <c r="E55" s="59" t="s">
        <v>281</v>
      </c>
      <c r="F55" s="59" t="s">
        <v>282</v>
      </c>
      <c r="G55" s="60">
        <v>14</v>
      </c>
      <c r="H55" s="40"/>
      <c r="I55" s="40"/>
      <c r="J55" s="40"/>
      <c r="K55" s="40"/>
      <c r="L55" s="42"/>
      <c r="M55" s="40"/>
    </row>
    <row r="56" spans="2:13" ht="57.75">
      <c r="B56" s="57">
        <v>41381</v>
      </c>
      <c r="C56" s="58"/>
      <c r="D56" s="58"/>
      <c r="E56" s="59" t="s">
        <v>81</v>
      </c>
      <c r="F56" s="59" t="s">
        <v>30</v>
      </c>
      <c r="G56" s="60">
        <v>8</v>
      </c>
      <c r="H56" s="40"/>
      <c r="I56" s="40"/>
      <c r="J56" s="40"/>
      <c r="K56" s="40"/>
      <c r="L56" s="42"/>
      <c r="M56" s="40"/>
    </row>
    <row r="57" spans="2:13" ht="29.25">
      <c r="B57" s="57">
        <v>41382</v>
      </c>
      <c r="C57" s="58"/>
      <c r="D57" s="58"/>
      <c r="E57" s="59" t="s">
        <v>80</v>
      </c>
      <c r="F57" s="59" t="s">
        <v>30</v>
      </c>
      <c r="G57" s="60">
        <v>8</v>
      </c>
      <c r="H57" s="40"/>
      <c r="I57" s="40"/>
      <c r="J57" s="40"/>
      <c r="K57" s="40"/>
      <c r="L57" s="42"/>
      <c r="M57" s="40"/>
    </row>
    <row r="58" spans="2:13" ht="29.25">
      <c r="B58" s="57">
        <v>41386</v>
      </c>
      <c r="C58" s="58"/>
      <c r="D58" s="58"/>
      <c r="E58" s="59" t="s">
        <v>283</v>
      </c>
      <c r="F58" s="59" t="s">
        <v>284</v>
      </c>
      <c r="G58" s="60">
        <v>10</v>
      </c>
      <c r="H58" s="40"/>
      <c r="I58" s="40"/>
      <c r="J58" s="40"/>
      <c r="K58" s="40"/>
      <c r="L58" s="42"/>
      <c r="M58" s="40"/>
    </row>
    <row r="59" spans="2:13" ht="43.5">
      <c r="B59" s="57">
        <v>41387</v>
      </c>
      <c r="C59" s="58"/>
      <c r="D59" s="58"/>
      <c r="E59" s="59" t="s">
        <v>285</v>
      </c>
      <c r="F59" s="59" t="s">
        <v>286</v>
      </c>
      <c r="G59" s="60">
        <v>8</v>
      </c>
      <c r="H59" s="40"/>
      <c r="I59" s="40"/>
      <c r="J59" s="40"/>
      <c r="K59" s="40"/>
      <c r="L59" s="42"/>
      <c r="M59" s="40"/>
    </row>
    <row r="60" spans="2:13" ht="29.25">
      <c r="B60" s="57">
        <v>41388</v>
      </c>
      <c r="C60" s="58"/>
      <c r="D60" s="58"/>
      <c r="E60" s="59" t="s">
        <v>80</v>
      </c>
      <c r="F60" s="59" t="s">
        <v>30</v>
      </c>
      <c r="G60" s="60">
        <v>8</v>
      </c>
      <c r="H60" s="40"/>
      <c r="I60" s="40"/>
      <c r="J60" s="40"/>
      <c r="K60" s="40"/>
      <c r="L60" s="42"/>
      <c r="M60" s="40"/>
    </row>
    <row r="61" spans="2:13" ht="29.25">
      <c r="B61" s="57">
        <v>41389</v>
      </c>
      <c r="C61" s="58"/>
      <c r="D61" s="58"/>
      <c r="E61" s="59" t="s">
        <v>80</v>
      </c>
      <c r="F61" s="59" t="s">
        <v>30</v>
      </c>
      <c r="G61" s="60">
        <v>8</v>
      </c>
      <c r="H61" s="40"/>
      <c r="I61" s="40"/>
      <c r="J61" s="40"/>
      <c r="K61" s="40"/>
      <c r="L61" s="42"/>
      <c r="M61" s="40"/>
    </row>
    <row r="62" spans="2:13" ht="30" customHeight="1">
      <c r="B62" s="57">
        <v>41393</v>
      </c>
      <c r="C62" s="58"/>
      <c r="D62" s="58"/>
      <c r="E62" s="59" t="s">
        <v>34</v>
      </c>
      <c r="F62" s="59" t="s">
        <v>30</v>
      </c>
      <c r="G62" s="60">
        <v>8</v>
      </c>
      <c r="H62" s="40"/>
      <c r="I62" s="40"/>
      <c r="J62" s="40"/>
      <c r="K62" s="40"/>
      <c r="L62" s="42"/>
      <c r="M62" s="40"/>
    </row>
    <row r="63" spans="2:13" ht="43.5">
      <c r="B63" s="57">
        <v>41394</v>
      </c>
      <c r="C63" s="58"/>
      <c r="D63" s="58"/>
      <c r="E63" s="59" t="s">
        <v>273</v>
      </c>
      <c r="F63" s="59" t="s">
        <v>30</v>
      </c>
      <c r="G63" s="60">
        <v>8</v>
      </c>
      <c r="H63" s="40"/>
      <c r="I63" s="40"/>
      <c r="J63" s="40"/>
      <c r="K63" s="40"/>
      <c r="L63" s="42"/>
      <c r="M63" s="40"/>
    </row>
    <row r="64" spans="2:13" ht="72">
      <c r="B64" s="57">
        <v>41395</v>
      </c>
      <c r="C64" s="58"/>
      <c r="D64" s="58"/>
      <c r="E64" s="59" t="s">
        <v>287</v>
      </c>
      <c r="F64" s="59" t="s">
        <v>30</v>
      </c>
      <c r="G64" s="60">
        <v>8</v>
      </c>
      <c r="H64" s="40"/>
      <c r="I64" s="40"/>
      <c r="J64" s="40"/>
      <c r="K64" s="40"/>
      <c r="L64" s="42"/>
      <c r="M64" s="40"/>
    </row>
    <row r="65" spans="2:13" ht="29.25">
      <c r="B65" s="57">
        <v>41396</v>
      </c>
      <c r="C65" s="58"/>
      <c r="D65" s="58"/>
      <c r="E65" s="59" t="s">
        <v>275</v>
      </c>
      <c r="F65" s="59" t="s">
        <v>30</v>
      </c>
      <c r="G65" s="60">
        <v>8</v>
      </c>
      <c r="H65" s="40"/>
      <c r="I65" s="40"/>
      <c r="J65" s="40"/>
      <c r="K65" s="40"/>
      <c r="L65" s="42"/>
      <c r="M65" s="40"/>
    </row>
    <row r="66" spans="2:13" ht="29.25">
      <c r="B66" s="57">
        <v>41397</v>
      </c>
      <c r="C66" s="58"/>
      <c r="D66" s="58"/>
      <c r="E66" s="59" t="s">
        <v>80</v>
      </c>
      <c r="F66" s="59" t="s">
        <v>30</v>
      </c>
      <c r="G66" s="60">
        <v>8</v>
      </c>
      <c r="H66" s="40"/>
      <c r="I66" s="40"/>
      <c r="J66" s="40"/>
      <c r="K66" s="40"/>
      <c r="L66" s="42"/>
      <c r="M66" s="40"/>
    </row>
    <row r="67" spans="2:13" ht="29.25">
      <c r="B67" s="57">
        <v>41401</v>
      </c>
      <c r="C67" s="58"/>
      <c r="D67" s="58"/>
      <c r="E67" s="59" t="s">
        <v>80</v>
      </c>
      <c r="F67" s="59" t="s">
        <v>30</v>
      </c>
      <c r="G67" s="60">
        <v>8</v>
      </c>
      <c r="H67" s="40"/>
      <c r="I67" s="40"/>
      <c r="J67" s="40"/>
      <c r="K67" s="40"/>
      <c r="L67" s="42"/>
      <c r="M67" s="40"/>
    </row>
    <row r="68" spans="2:13" ht="29.25">
      <c r="B68" s="57">
        <v>41402</v>
      </c>
      <c r="C68" s="58"/>
      <c r="D68" s="58"/>
      <c r="E68" s="59" t="s">
        <v>83</v>
      </c>
      <c r="F68" s="59" t="s">
        <v>30</v>
      </c>
      <c r="G68" s="60">
        <v>8</v>
      </c>
      <c r="H68" s="40"/>
      <c r="I68" s="40"/>
      <c r="J68" s="40"/>
      <c r="K68" s="40"/>
      <c r="L68" s="42"/>
      <c r="M68" s="40"/>
    </row>
    <row r="69" spans="2:13" ht="29.25">
      <c r="B69" s="57">
        <v>41403</v>
      </c>
      <c r="C69" s="58"/>
      <c r="D69" s="58"/>
      <c r="E69" s="59" t="s">
        <v>80</v>
      </c>
      <c r="F69" s="59" t="s">
        <v>30</v>
      </c>
      <c r="G69" s="60">
        <v>8</v>
      </c>
      <c r="H69" s="40"/>
      <c r="I69" s="40"/>
      <c r="J69" s="40"/>
      <c r="K69" s="40"/>
      <c r="L69" s="42"/>
      <c r="M69" s="40"/>
    </row>
    <row r="70" spans="2:13" ht="43.5">
      <c r="B70" s="57">
        <v>41407</v>
      </c>
      <c r="C70" s="58"/>
      <c r="D70" s="58"/>
      <c r="E70" s="59" t="s">
        <v>288</v>
      </c>
      <c r="F70" s="59" t="s">
        <v>85</v>
      </c>
      <c r="G70" s="60">
        <v>10</v>
      </c>
      <c r="H70" s="40"/>
      <c r="I70" s="40"/>
      <c r="J70" s="40"/>
      <c r="K70" s="40"/>
      <c r="L70" s="42"/>
      <c r="M70" s="40"/>
    </row>
    <row r="71" spans="2:13" ht="29.25">
      <c r="B71" s="57">
        <v>41408</v>
      </c>
      <c r="C71" s="58"/>
      <c r="D71" s="58"/>
      <c r="E71" s="59" t="s">
        <v>80</v>
      </c>
      <c r="F71" s="59" t="s">
        <v>30</v>
      </c>
      <c r="G71" s="60">
        <v>8</v>
      </c>
      <c r="H71" s="40"/>
      <c r="I71" s="40"/>
      <c r="J71" s="40"/>
      <c r="K71" s="40"/>
      <c r="L71" s="42"/>
      <c r="M71" s="40"/>
    </row>
    <row r="72" spans="2:13" ht="57.75">
      <c r="B72" s="57">
        <v>41409</v>
      </c>
      <c r="C72" s="58"/>
      <c r="D72" s="58"/>
      <c r="E72" s="59" t="s">
        <v>81</v>
      </c>
      <c r="F72" s="59" t="s">
        <v>30</v>
      </c>
      <c r="G72" s="60">
        <v>8</v>
      </c>
      <c r="H72" s="40"/>
      <c r="I72" s="40"/>
      <c r="J72" s="40"/>
      <c r="K72" s="40"/>
      <c r="L72" s="42"/>
      <c r="M72" s="40"/>
    </row>
    <row r="73" spans="2:13" ht="30" customHeight="1">
      <c r="B73" s="57">
        <v>41410</v>
      </c>
      <c r="C73" s="58"/>
      <c r="D73" s="58"/>
      <c r="E73" s="59" t="s">
        <v>289</v>
      </c>
      <c r="F73" s="59" t="s">
        <v>30</v>
      </c>
      <c r="G73" s="60">
        <v>8</v>
      </c>
      <c r="H73" s="40"/>
      <c r="I73" s="40"/>
      <c r="J73" s="40"/>
      <c r="K73" s="40"/>
      <c r="L73" s="42"/>
      <c r="M73" s="40"/>
    </row>
    <row r="74" spans="2:13" ht="29.25">
      <c r="B74" s="57">
        <v>41411</v>
      </c>
      <c r="C74" s="58"/>
      <c r="D74" s="58"/>
      <c r="E74" s="59" t="s">
        <v>290</v>
      </c>
      <c r="F74" s="59" t="s">
        <v>30</v>
      </c>
      <c r="G74" s="60">
        <v>8</v>
      </c>
      <c r="H74" s="40"/>
      <c r="I74" s="40"/>
      <c r="J74" s="40"/>
      <c r="K74" s="40"/>
      <c r="L74" s="42"/>
      <c r="M74" s="40"/>
    </row>
    <row r="75" spans="2:13" ht="29.25">
      <c r="B75" s="57">
        <v>41415</v>
      </c>
      <c r="C75" s="58"/>
      <c r="D75" s="58"/>
      <c r="E75" s="59" t="s">
        <v>80</v>
      </c>
      <c r="F75" s="59" t="s">
        <v>30</v>
      </c>
      <c r="G75" s="60">
        <v>8</v>
      </c>
      <c r="H75" s="40"/>
      <c r="I75" s="40"/>
      <c r="J75" s="40"/>
      <c r="K75" s="40"/>
      <c r="L75" s="42"/>
      <c r="M75" s="40"/>
    </row>
    <row r="76" spans="2:13" ht="29.25">
      <c r="B76" s="57">
        <v>41416</v>
      </c>
      <c r="C76" s="58"/>
      <c r="D76" s="58"/>
      <c r="E76" s="59" t="s">
        <v>80</v>
      </c>
      <c r="F76" s="59" t="s">
        <v>30</v>
      </c>
      <c r="G76" s="60">
        <v>8</v>
      </c>
      <c r="H76" s="40"/>
      <c r="I76" s="40"/>
      <c r="J76" s="40"/>
      <c r="K76" s="40"/>
      <c r="L76" s="42"/>
      <c r="M76" s="40"/>
    </row>
    <row r="77" spans="2:13" ht="30" customHeight="1">
      <c r="B77" s="57">
        <v>41421</v>
      </c>
      <c r="C77" s="58"/>
      <c r="D77" s="58"/>
      <c r="E77" s="59" t="s">
        <v>34</v>
      </c>
      <c r="F77" s="59" t="s">
        <v>30</v>
      </c>
      <c r="G77" s="60">
        <v>8</v>
      </c>
      <c r="H77" s="40"/>
      <c r="I77" s="40"/>
      <c r="J77" s="40"/>
      <c r="K77" s="40"/>
      <c r="L77" s="42"/>
      <c r="M77" s="40"/>
    </row>
    <row r="78" spans="2:13" ht="29.25">
      <c r="B78" s="57">
        <v>41422</v>
      </c>
      <c r="C78" s="58"/>
      <c r="D78" s="58"/>
      <c r="E78" s="59" t="s">
        <v>291</v>
      </c>
      <c r="F78" s="59" t="s">
        <v>30</v>
      </c>
      <c r="G78" s="60">
        <v>8</v>
      </c>
      <c r="H78" s="40"/>
      <c r="I78" s="40"/>
      <c r="J78" s="40"/>
      <c r="K78" s="40"/>
      <c r="L78" s="42"/>
      <c r="M78" s="40"/>
    </row>
    <row r="79" spans="2:13" ht="57.75">
      <c r="B79" s="57">
        <v>41423</v>
      </c>
      <c r="C79" s="58"/>
      <c r="D79" s="58"/>
      <c r="E79" s="59" t="s">
        <v>81</v>
      </c>
      <c r="F79" s="59" t="s">
        <v>30</v>
      </c>
      <c r="G79" s="60">
        <v>8</v>
      </c>
      <c r="H79" s="40"/>
      <c r="I79" s="40"/>
      <c r="J79" s="40"/>
      <c r="K79" s="40"/>
      <c r="L79" s="42"/>
      <c r="M79" s="40"/>
    </row>
    <row r="80" spans="2:13" ht="29.25">
      <c r="B80" s="57">
        <v>41424</v>
      </c>
      <c r="C80" s="58"/>
      <c r="D80" s="58"/>
      <c r="E80" s="59" t="s">
        <v>275</v>
      </c>
      <c r="F80" s="59" t="s">
        <v>30</v>
      </c>
      <c r="G80" s="60">
        <v>8</v>
      </c>
      <c r="H80" s="40"/>
      <c r="I80" s="40"/>
      <c r="J80" s="40"/>
      <c r="K80" s="40"/>
      <c r="L80" s="42"/>
      <c r="M80" s="40"/>
    </row>
    <row r="81" spans="2:13" ht="43.5">
      <c r="B81" s="57">
        <v>41428</v>
      </c>
      <c r="C81" s="58"/>
      <c r="D81" s="58"/>
      <c r="E81" s="59" t="s">
        <v>78</v>
      </c>
      <c r="F81" s="59" t="s">
        <v>79</v>
      </c>
      <c r="G81" s="60">
        <v>10</v>
      </c>
      <c r="H81" s="40"/>
      <c r="I81" s="40"/>
      <c r="J81" s="40"/>
      <c r="K81" s="40"/>
      <c r="L81" s="42"/>
      <c r="M81" s="40"/>
    </row>
    <row r="82" spans="2:13" ht="29.25">
      <c r="B82" s="57">
        <v>41429</v>
      </c>
      <c r="C82" s="58"/>
      <c r="D82" s="58"/>
      <c r="E82" s="59" t="s">
        <v>80</v>
      </c>
      <c r="F82" s="59" t="s">
        <v>30</v>
      </c>
      <c r="G82" s="60">
        <v>8</v>
      </c>
      <c r="H82" s="40"/>
      <c r="I82" s="40"/>
      <c r="J82" s="40"/>
      <c r="K82" s="40"/>
      <c r="L82" s="42"/>
      <c r="M82" s="40"/>
    </row>
    <row r="83" spans="2:13" ht="29.25">
      <c r="B83" s="57">
        <v>41431</v>
      </c>
      <c r="C83" s="58"/>
      <c r="D83" s="58"/>
      <c r="E83" s="59" t="s">
        <v>292</v>
      </c>
      <c r="F83" s="59" t="s">
        <v>30</v>
      </c>
      <c r="G83" s="60">
        <v>8</v>
      </c>
      <c r="H83" s="40"/>
      <c r="I83" s="40"/>
      <c r="J83" s="40"/>
      <c r="K83" s="40"/>
      <c r="L83" s="42"/>
      <c r="M83" s="40"/>
    </row>
    <row r="84" spans="2:13" ht="43.5">
      <c r="B84" s="57">
        <v>41435</v>
      </c>
      <c r="C84" s="58"/>
      <c r="D84" s="58"/>
      <c r="E84" s="59" t="s">
        <v>78</v>
      </c>
      <c r="F84" s="59" t="s">
        <v>79</v>
      </c>
      <c r="G84" s="60">
        <v>10</v>
      </c>
      <c r="H84" s="40"/>
      <c r="I84" s="40"/>
      <c r="J84" s="40"/>
      <c r="K84" s="40"/>
      <c r="L84" s="42"/>
      <c r="M84" s="40"/>
    </row>
    <row r="85" spans="2:13" ht="29.25">
      <c r="B85" s="57">
        <v>41436</v>
      </c>
      <c r="C85" s="58"/>
      <c r="D85" s="58"/>
      <c r="E85" s="59" t="s">
        <v>80</v>
      </c>
      <c r="F85" s="59" t="s">
        <v>30</v>
      </c>
      <c r="G85" s="60">
        <v>8</v>
      </c>
      <c r="H85" s="40"/>
      <c r="I85" s="40"/>
      <c r="J85" s="40"/>
      <c r="K85" s="40"/>
      <c r="L85" s="42"/>
      <c r="M85" s="40"/>
    </row>
    <row r="86" spans="2:13" ht="57.75">
      <c r="B86" s="57">
        <v>41437</v>
      </c>
      <c r="C86" s="58"/>
      <c r="D86" s="58"/>
      <c r="E86" s="59" t="s">
        <v>81</v>
      </c>
      <c r="F86" s="59" t="s">
        <v>30</v>
      </c>
      <c r="G86" s="60">
        <v>8</v>
      </c>
      <c r="H86" s="40"/>
      <c r="I86" s="40"/>
      <c r="J86" s="40"/>
      <c r="K86" s="40"/>
      <c r="L86" s="42"/>
      <c r="M86" s="40"/>
    </row>
    <row r="87" spans="2:13" ht="43.5">
      <c r="B87" s="57">
        <v>41442</v>
      </c>
      <c r="C87" s="58"/>
      <c r="D87" s="58"/>
      <c r="E87" s="59" t="s">
        <v>293</v>
      </c>
      <c r="F87" s="59" t="s">
        <v>30</v>
      </c>
      <c r="G87" s="60">
        <v>10</v>
      </c>
      <c r="H87" s="40"/>
      <c r="I87" s="40"/>
      <c r="J87" s="40"/>
      <c r="K87" s="40"/>
      <c r="L87" s="42"/>
      <c r="M87" s="40"/>
    </row>
    <row r="88" spans="2:13" ht="30" customHeight="1">
      <c r="B88" s="57">
        <v>41443</v>
      </c>
      <c r="C88" s="58"/>
      <c r="D88" s="58"/>
      <c r="E88" s="59" t="s">
        <v>86</v>
      </c>
      <c r="F88" s="59" t="s">
        <v>30</v>
      </c>
      <c r="G88" s="60">
        <v>8</v>
      </c>
      <c r="H88" s="40"/>
      <c r="I88" s="40"/>
      <c r="J88" s="40"/>
      <c r="K88" s="40"/>
      <c r="L88" s="42"/>
      <c r="M88" s="40"/>
    </row>
    <row r="89" spans="2:13" ht="29.25">
      <c r="B89" s="57">
        <v>41444</v>
      </c>
      <c r="C89" s="58"/>
      <c r="D89" s="58"/>
      <c r="E89" s="59" t="s">
        <v>80</v>
      </c>
      <c r="F89" s="59" t="s">
        <v>30</v>
      </c>
      <c r="G89" s="60">
        <v>8</v>
      </c>
      <c r="H89" s="40"/>
      <c r="I89" s="40"/>
      <c r="J89" s="40"/>
      <c r="K89" s="40"/>
      <c r="L89" s="42"/>
      <c r="M89" s="40"/>
    </row>
    <row r="90" spans="2:13" ht="29.25">
      <c r="B90" s="57">
        <v>41445</v>
      </c>
      <c r="C90" s="58"/>
      <c r="D90" s="58"/>
      <c r="E90" s="59" t="s">
        <v>80</v>
      </c>
      <c r="F90" s="59" t="s">
        <v>30</v>
      </c>
      <c r="G90" s="60">
        <v>8</v>
      </c>
      <c r="H90" s="40"/>
      <c r="I90" s="40"/>
      <c r="J90" s="40"/>
      <c r="K90" s="40"/>
      <c r="L90" s="42"/>
      <c r="M90" s="40"/>
    </row>
    <row r="91" spans="2:13" ht="30" customHeight="1">
      <c r="B91" s="57">
        <v>41449</v>
      </c>
      <c r="C91" s="58"/>
      <c r="D91" s="58"/>
      <c r="E91" s="59" t="s">
        <v>34</v>
      </c>
      <c r="F91" s="59" t="s">
        <v>30</v>
      </c>
      <c r="G91" s="60">
        <v>8</v>
      </c>
      <c r="H91" s="40"/>
      <c r="I91" s="40"/>
      <c r="J91" s="40"/>
      <c r="K91" s="40"/>
      <c r="L91" s="42"/>
      <c r="M91" s="40"/>
    </row>
    <row r="92" spans="2:13" ht="57.75">
      <c r="B92" s="57">
        <v>41450</v>
      </c>
      <c r="C92" s="58"/>
      <c r="D92" s="58"/>
      <c r="E92" s="59" t="s">
        <v>294</v>
      </c>
      <c r="F92" s="59" t="s">
        <v>30</v>
      </c>
      <c r="G92" s="60">
        <v>8</v>
      </c>
      <c r="H92" s="40"/>
      <c r="I92" s="40"/>
      <c r="J92" s="40"/>
      <c r="K92" s="40"/>
      <c r="L92" s="42"/>
      <c r="M92" s="40"/>
    </row>
    <row r="93" spans="2:13" ht="57.75">
      <c r="B93" s="57">
        <v>41451</v>
      </c>
      <c r="C93" s="58"/>
      <c r="D93" s="58"/>
      <c r="E93" s="59" t="s">
        <v>81</v>
      </c>
      <c r="F93" s="59" t="s">
        <v>30</v>
      </c>
      <c r="G93" s="60">
        <v>8</v>
      </c>
      <c r="H93" s="40"/>
      <c r="I93" s="40"/>
      <c r="J93" s="40"/>
      <c r="K93" s="40"/>
      <c r="L93" s="42"/>
      <c r="M93" s="40"/>
    </row>
    <row r="94" spans="2:13" ht="29.25">
      <c r="B94" s="57">
        <v>41452</v>
      </c>
      <c r="C94" s="58"/>
      <c r="D94" s="58"/>
      <c r="E94" s="59" t="s">
        <v>275</v>
      </c>
      <c r="F94" s="59" t="s">
        <v>30</v>
      </c>
      <c r="G94" s="60">
        <v>8</v>
      </c>
      <c r="H94" s="40"/>
      <c r="I94" s="40"/>
      <c r="J94" s="40"/>
      <c r="K94" s="40"/>
      <c r="L94" s="42"/>
      <c r="M94" s="40"/>
    </row>
    <row r="95" spans="2:13" ht="29.25">
      <c r="B95" s="57">
        <v>41453</v>
      </c>
      <c r="C95" s="58"/>
      <c r="D95" s="58"/>
      <c r="E95" s="59" t="s">
        <v>80</v>
      </c>
      <c r="F95" s="59" t="s">
        <v>30</v>
      </c>
      <c r="G95" s="60">
        <v>8</v>
      </c>
      <c r="H95" s="40"/>
      <c r="I95" s="40"/>
      <c r="J95" s="40"/>
      <c r="K95" s="40"/>
      <c r="L95" s="42"/>
      <c r="M95" s="40"/>
    </row>
    <row r="96" spans="2:13" ht="29.25">
      <c r="B96" s="57">
        <v>41456</v>
      </c>
      <c r="C96" s="58"/>
      <c r="D96" s="58"/>
      <c r="E96" s="59" t="s">
        <v>80</v>
      </c>
      <c r="F96" s="59" t="s">
        <v>30</v>
      </c>
      <c r="G96" s="60">
        <v>8</v>
      </c>
      <c r="H96" s="40"/>
      <c r="I96" s="40"/>
      <c r="J96" s="40"/>
      <c r="K96" s="40"/>
      <c r="L96" s="42"/>
      <c r="M96" s="40"/>
    </row>
    <row r="97" spans="2:13" ht="29.25">
      <c r="B97" s="57">
        <v>41478</v>
      </c>
      <c r="C97" s="58"/>
      <c r="D97" s="58"/>
      <c r="E97" s="59" t="s">
        <v>80</v>
      </c>
      <c r="F97" s="59" t="s">
        <v>30</v>
      </c>
      <c r="G97" s="60">
        <v>8</v>
      </c>
      <c r="H97" s="40"/>
      <c r="I97" s="40"/>
      <c r="J97" s="40"/>
      <c r="K97" s="40"/>
      <c r="L97" s="42"/>
      <c r="M97" s="40"/>
    </row>
    <row r="98" spans="2:13" ht="30" customHeight="1">
      <c r="B98" s="57">
        <v>41480</v>
      </c>
      <c r="C98" s="58"/>
      <c r="D98" s="58"/>
      <c r="E98" s="59" t="s">
        <v>295</v>
      </c>
      <c r="F98" s="59" t="s">
        <v>30</v>
      </c>
      <c r="G98" s="60">
        <v>8</v>
      </c>
      <c r="H98" s="40"/>
      <c r="I98" s="40"/>
      <c r="J98" s="40"/>
      <c r="K98" s="40"/>
      <c r="L98" s="42"/>
      <c r="M98" s="40"/>
    </row>
    <row r="99" spans="2:13" ht="29.25">
      <c r="B99" s="57">
        <v>41481</v>
      </c>
      <c r="C99" s="58"/>
      <c r="D99" s="58"/>
      <c r="E99" s="59" t="s">
        <v>80</v>
      </c>
      <c r="F99" s="59" t="s">
        <v>30</v>
      </c>
      <c r="G99" s="60">
        <v>8</v>
      </c>
      <c r="H99" s="40"/>
      <c r="I99" s="40"/>
      <c r="J99" s="40"/>
      <c r="K99" s="40"/>
      <c r="L99" s="42"/>
      <c r="M99" s="40"/>
    </row>
    <row r="100" spans="2:13" ht="30" customHeight="1">
      <c r="B100" s="57">
        <v>41484</v>
      </c>
      <c r="C100" s="58"/>
      <c r="D100" s="58"/>
      <c r="E100" s="59" t="s">
        <v>34</v>
      </c>
      <c r="F100" s="59" t="s">
        <v>30</v>
      </c>
      <c r="G100" s="60">
        <v>8</v>
      </c>
      <c r="H100" s="40"/>
      <c r="I100" s="40"/>
      <c r="J100" s="40"/>
      <c r="K100" s="40"/>
      <c r="L100" s="42"/>
      <c r="M100" s="40"/>
    </row>
    <row r="101" spans="2:13" ht="29.25">
      <c r="B101" s="57">
        <v>41485</v>
      </c>
      <c r="C101" s="58"/>
      <c r="D101" s="58"/>
      <c r="E101" s="59" t="s">
        <v>80</v>
      </c>
      <c r="F101" s="59" t="s">
        <v>30</v>
      </c>
      <c r="G101" s="60">
        <v>8</v>
      </c>
      <c r="H101" s="40"/>
      <c r="I101" s="40"/>
      <c r="J101" s="40"/>
      <c r="K101" s="40"/>
      <c r="L101" s="42"/>
      <c r="M101" s="40"/>
    </row>
    <row r="102" spans="2:13" ht="57.75">
      <c r="B102" s="57">
        <v>41486</v>
      </c>
      <c r="C102" s="58"/>
      <c r="D102" s="58"/>
      <c r="E102" s="59" t="s">
        <v>81</v>
      </c>
      <c r="F102" s="59" t="s">
        <v>30</v>
      </c>
      <c r="G102" s="60">
        <v>8</v>
      </c>
      <c r="H102" s="40"/>
      <c r="I102" s="40"/>
      <c r="J102" s="40"/>
      <c r="K102" s="40"/>
      <c r="L102" s="42"/>
      <c r="M102" s="40"/>
    </row>
    <row r="103" spans="2:13" ht="29.25">
      <c r="B103" s="57">
        <v>41491</v>
      </c>
      <c r="C103" s="58"/>
      <c r="D103" s="58"/>
      <c r="E103" s="59" t="s">
        <v>296</v>
      </c>
      <c r="F103" s="59" t="s">
        <v>30</v>
      </c>
      <c r="G103" s="60">
        <v>8</v>
      </c>
      <c r="H103" s="40"/>
      <c r="I103" s="40"/>
      <c r="J103" s="40"/>
      <c r="K103" s="40"/>
      <c r="L103" s="42"/>
      <c r="M103" s="40"/>
    </row>
    <row r="104" spans="2:13" ht="29.25">
      <c r="B104" s="57">
        <v>41492</v>
      </c>
      <c r="C104" s="58"/>
      <c r="D104" s="58"/>
      <c r="E104" s="59" t="s">
        <v>80</v>
      </c>
      <c r="F104" s="59" t="s">
        <v>30</v>
      </c>
      <c r="G104" s="60">
        <v>8</v>
      </c>
      <c r="H104" s="40"/>
      <c r="I104" s="40"/>
      <c r="J104" s="40"/>
      <c r="K104" s="40"/>
      <c r="L104" s="42"/>
      <c r="M104" s="40"/>
    </row>
    <row r="105" spans="2:13" ht="29.25">
      <c r="B105" s="57">
        <v>41493</v>
      </c>
      <c r="C105" s="58"/>
      <c r="D105" s="58"/>
      <c r="E105" s="59" t="s">
        <v>80</v>
      </c>
      <c r="F105" s="59" t="s">
        <v>30</v>
      </c>
      <c r="G105" s="60">
        <v>8</v>
      </c>
      <c r="H105" s="40"/>
      <c r="I105" s="40"/>
      <c r="J105" s="40"/>
      <c r="K105" s="40"/>
      <c r="L105" s="42"/>
      <c r="M105" s="40"/>
    </row>
    <row r="106" spans="2:13" ht="30" customHeight="1">
      <c r="B106" s="57">
        <v>41494</v>
      </c>
      <c r="C106" s="58"/>
      <c r="D106" s="58"/>
      <c r="E106" s="59" t="s">
        <v>82</v>
      </c>
      <c r="F106" s="59" t="s">
        <v>297</v>
      </c>
      <c r="G106" s="60">
        <v>8</v>
      </c>
      <c r="H106" s="40"/>
      <c r="I106" s="40"/>
      <c r="J106" s="40"/>
      <c r="K106" s="40"/>
      <c r="L106" s="42"/>
      <c r="M106" s="40"/>
    </row>
    <row r="107" spans="2:13" ht="29.25">
      <c r="B107" s="57">
        <v>41498</v>
      </c>
      <c r="C107" s="58"/>
      <c r="D107" s="58"/>
      <c r="E107" s="59" t="s">
        <v>80</v>
      </c>
      <c r="F107" s="59" t="s">
        <v>30</v>
      </c>
      <c r="G107" s="60">
        <v>8</v>
      </c>
      <c r="H107" s="40"/>
      <c r="I107" s="40"/>
      <c r="J107" s="40"/>
      <c r="K107" s="40"/>
      <c r="L107" s="42"/>
      <c r="M107" s="40"/>
    </row>
    <row r="108" spans="2:13" ht="29.25">
      <c r="B108" s="57">
        <v>41499</v>
      </c>
      <c r="C108" s="58"/>
      <c r="D108" s="58"/>
      <c r="E108" s="59" t="s">
        <v>80</v>
      </c>
      <c r="F108" s="59" t="s">
        <v>30</v>
      </c>
      <c r="G108" s="60">
        <v>8</v>
      </c>
      <c r="H108" s="40"/>
      <c r="I108" s="40"/>
      <c r="J108" s="40"/>
      <c r="K108" s="40"/>
      <c r="L108" s="42"/>
      <c r="M108" s="40"/>
    </row>
    <row r="109" spans="2:13" ht="57.75">
      <c r="B109" s="57">
        <v>41500</v>
      </c>
      <c r="C109" s="58"/>
      <c r="D109" s="58"/>
      <c r="E109" s="59" t="s">
        <v>81</v>
      </c>
      <c r="F109" s="59" t="s">
        <v>30</v>
      </c>
      <c r="G109" s="60">
        <v>8</v>
      </c>
      <c r="H109" s="40"/>
      <c r="I109" s="40"/>
      <c r="J109" s="40"/>
      <c r="K109" s="40"/>
      <c r="L109" s="42"/>
      <c r="M109" s="40"/>
    </row>
    <row r="110" spans="2:13" ht="30" customHeight="1">
      <c r="B110" s="57">
        <v>41505</v>
      </c>
      <c r="C110" s="58"/>
      <c r="D110" s="58"/>
      <c r="E110" s="59" t="s">
        <v>86</v>
      </c>
      <c r="F110" s="59" t="s">
        <v>30</v>
      </c>
      <c r="G110" s="60">
        <v>8</v>
      </c>
      <c r="H110" s="40"/>
      <c r="I110" s="40"/>
      <c r="J110" s="40"/>
      <c r="K110" s="40"/>
      <c r="L110" s="42"/>
      <c r="M110" s="40"/>
    </row>
    <row r="111" spans="2:13" ht="29.25">
      <c r="B111" s="57">
        <v>41506</v>
      </c>
      <c r="C111" s="58"/>
      <c r="D111" s="58"/>
      <c r="E111" s="59" t="s">
        <v>291</v>
      </c>
      <c r="F111" s="59" t="s">
        <v>30</v>
      </c>
      <c r="G111" s="60">
        <v>8</v>
      </c>
      <c r="H111" s="40"/>
      <c r="I111" s="40"/>
      <c r="J111" s="40"/>
      <c r="K111" s="40"/>
      <c r="L111" s="42"/>
      <c r="M111" s="40"/>
    </row>
    <row r="112" spans="2:13" ht="29.25">
      <c r="B112" s="57">
        <v>41507</v>
      </c>
      <c r="C112" s="58"/>
      <c r="D112" s="58"/>
      <c r="E112" s="59" t="s">
        <v>80</v>
      </c>
      <c r="F112" s="59" t="s">
        <v>30</v>
      </c>
      <c r="G112" s="60">
        <v>8</v>
      </c>
      <c r="H112" s="40"/>
      <c r="I112" s="40"/>
      <c r="J112" s="40"/>
      <c r="K112" s="40"/>
      <c r="L112" s="42"/>
      <c r="M112" s="40"/>
    </row>
    <row r="113" spans="2:13" ht="29.25">
      <c r="B113" s="57">
        <v>41508</v>
      </c>
      <c r="C113" s="58"/>
      <c r="D113" s="58"/>
      <c r="E113" s="59" t="s">
        <v>275</v>
      </c>
      <c r="F113" s="59" t="s">
        <v>30</v>
      </c>
      <c r="G113" s="60">
        <v>8</v>
      </c>
      <c r="H113" s="40"/>
      <c r="I113" s="40"/>
      <c r="J113" s="40"/>
      <c r="K113" s="40"/>
      <c r="L113" s="42"/>
      <c r="M113" s="40"/>
    </row>
    <row r="114" spans="2:13" ht="30" customHeight="1">
      <c r="B114" s="57">
        <v>41512</v>
      </c>
      <c r="C114" s="58"/>
      <c r="D114" s="58"/>
      <c r="E114" s="59" t="s">
        <v>34</v>
      </c>
      <c r="F114" s="59" t="s">
        <v>30</v>
      </c>
      <c r="G114" s="60">
        <v>8</v>
      </c>
      <c r="H114" s="40"/>
      <c r="I114" s="40"/>
      <c r="J114" s="40"/>
      <c r="K114" s="40"/>
      <c r="L114" s="42"/>
      <c r="M114" s="40"/>
    </row>
    <row r="115" spans="2:13" ht="29.25">
      <c r="B115" s="57">
        <v>41513</v>
      </c>
      <c r="C115" s="58"/>
      <c r="D115" s="58"/>
      <c r="E115" s="59" t="s">
        <v>80</v>
      </c>
      <c r="F115" s="59" t="s">
        <v>30</v>
      </c>
      <c r="G115" s="60">
        <v>8</v>
      </c>
      <c r="H115" s="40"/>
      <c r="I115" s="40"/>
      <c r="J115" s="40"/>
      <c r="K115" s="40"/>
      <c r="L115" s="42"/>
      <c r="M115" s="40"/>
    </row>
    <row r="116" spans="2:13" ht="57.75">
      <c r="B116" s="57">
        <v>41514</v>
      </c>
      <c r="C116" s="58"/>
      <c r="D116" s="58"/>
      <c r="E116" s="59" t="s">
        <v>81</v>
      </c>
      <c r="F116" s="59" t="s">
        <v>30</v>
      </c>
      <c r="G116" s="60">
        <v>8</v>
      </c>
      <c r="H116" s="40"/>
      <c r="I116" s="40"/>
      <c r="J116" s="40"/>
      <c r="K116" s="40"/>
      <c r="L116" s="42"/>
      <c r="M116" s="40"/>
    </row>
    <row r="117" spans="2:13" ht="30" customHeight="1">
      <c r="B117" s="57">
        <v>41515</v>
      </c>
      <c r="C117" s="58"/>
      <c r="D117" s="58"/>
      <c r="E117" s="59" t="s">
        <v>84</v>
      </c>
      <c r="F117" s="59" t="s">
        <v>30</v>
      </c>
      <c r="G117" s="60">
        <v>8</v>
      </c>
      <c r="H117" s="40"/>
      <c r="I117" s="40"/>
      <c r="J117" s="40"/>
      <c r="K117" s="40"/>
      <c r="L117" s="42"/>
      <c r="M117" s="40"/>
    </row>
    <row r="118" spans="2:13" ht="43.5">
      <c r="B118" s="57">
        <v>41519</v>
      </c>
      <c r="C118" s="58"/>
      <c r="D118" s="58"/>
      <c r="E118" s="59" t="s">
        <v>78</v>
      </c>
      <c r="F118" s="59" t="s">
        <v>79</v>
      </c>
      <c r="G118" s="60">
        <v>10</v>
      </c>
      <c r="H118" s="40"/>
      <c r="I118" s="40"/>
      <c r="J118" s="40"/>
      <c r="K118" s="40"/>
      <c r="L118" s="42"/>
      <c r="M118" s="40"/>
    </row>
    <row r="119" spans="2:13" ht="29.25">
      <c r="B119" s="57">
        <v>41155</v>
      </c>
      <c r="C119" s="58"/>
      <c r="D119" s="58"/>
      <c r="E119" s="59" t="s">
        <v>80</v>
      </c>
      <c r="F119" s="59" t="s">
        <v>30</v>
      </c>
      <c r="G119" s="60">
        <v>8</v>
      </c>
      <c r="H119" s="40"/>
      <c r="I119" s="40"/>
      <c r="J119" s="40"/>
      <c r="K119" s="40"/>
      <c r="L119" s="42"/>
      <c r="M119" s="40"/>
    </row>
    <row r="120" spans="2:13" ht="57.75">
      <c r="B120" s="57">
        <v>41521</v>
      </c>
      <c r="C120" s="58"/>
      <c r="D120" s="58"/>
      <c r="E120" s="59" t="s">
        <v>298</v>
      </c>
      <c r="F120" s="59" t="s">
        <v>299</v>
      </c>
      <c r="G120" s="60">
        <v>8</v>
      </c>
      <c r="H120" s="40"/>
      <c r="I120" s="40"/>
      <c r="J120" s="40"/>
      <c r="K120" s="40"/>
      <c r="L120" s="42"/>
      <c r="M120" s="40"/>
    </row>
    <row r="121" spans="2:13" ht="43.5">
      <c r="B121" s="57">
        <v>41526</v>
      </c>
      <c r="C121" s="58"/>
      <c r="D121" s="58"/>
      <c r="E121" s="59" t="s">
        <v>78</v>
      </c>
      <c r="F121" s="59" t="s">
        <v>79</v>
      </c>
      <c r="G121" s="60">
        <v>10</v>
      </c>
      <c r="H121" s="40"/>
      <c r="I121" s="40"/>
      <c r="J121" s="40"/>
      <c r="K121" s="40"/>
      <c r="L121" s="42"/>
      <c r="M121" s="40"/>
    </row>
    <row r="122" spans="2:13" ht="29.25">
      <c r="B122" s="57">
        <v>41527</v>
      </c>
      <c r="C122" s="58"/>
      <c r="D122" s="58"/>
      <c r="E122" s="59" t="s">
        <v>80</v>
      </c>
      <c r="F122" s="59" t="s">
        <v>30</v>
      </c>
      <c r="G122" s="60">
        <v>8</v>
      </c>
      <c r="H122" s="40"/>
      <c r="I122" s="40"/>
      <c r="J122" s="40"/>
      <c r="K122" s="40"/>
      <c r="L122" s="42"/>
      <c r="M122" s="40"/>
    </row>
    <row r="123" spans="2:13" ht="57.75">
      <c r="B123" s="57">
        <v>41528</v>
      </c>
      <c r="C123" s="58"/>
      <c r="D123" s="58"/>
      <c r="E123" s="59" t="s">
        <v>81</v>
      </c>
      <c r="F123" s="59" t="s">
        <v>30</v>
      </c>
      <c r="G123" s="60">
        <v>8</v>
      </c>
      <c r="H123" s="40"/>
      <c r="I123" s="40"/>
      <c r="J123" s="40"/>
      <c r="K123" s="40"/>
      <c r="L123" s="42"/>
      <c r="M123" s="40"/>
    </row>
    <row r="124" spans="2:13" ht="30" customHeight="1">
      <c r="B124" s="57">
        <v>41536</v>
      </c>
      <c r="C124" s="58"/>
      <c r="D124" s="58"/>
      <c r="E124" s="59" t="s">
        <v>33</v>
      </c>
      <c r="F124" s="59" t="s">
        <v>30</v>
      </c>
      <c r="G124" s="60">
        <v>8</v>
      </c>
      <c r="H124" s="40"/>
      <c r="I124" s="40"/>
      <c r="J124" s="40"/>
      <c r="K124" s="40"/>
      <c r="L124" s="42"/>
      <c r="M124" s="40"/>
    </row>
    <row r="125" spans="2:13" ht="43.5">
      <c r="B125" s="57">
        <v>41168</v>
      </c>
      <c r="C125" s="58"/>
      <c r="D125" s="58"/>
      <c r="E125" s="59" t="s">
        <v>78</v>
      </c>
      <c r="F125" s="59" t="s">
        <v>79</v>
      </c>
      <c r="G125" s="60">
        <v>10</v>
      </c>
      <c r="H125" s="40"/>
      <c r="I125" s="40"/>
      <c r="J125" s="40"/>
      <c r="K125" s="40"/>
      <c r="L125" s="42"/>
      <c r="M125" s="40"/>
    </row>
    <row r="126" spans="2:13" ht="57.75">
      <c r="B126" s="57">
        <v>41534</v>
      </c>
      <c r="C126" s="58"/>
      <c r="D126" s="58"/>
      <c r="E126" s="59" t="s">
        <v>300</v>
      </c>
      <c r="F126" s="59" t="s">
        <v>301</v>
      </c>
      <c r="G126" s="60">
        <v>8</v>
      </c>
      <c r="H126" s="40"/>
      <c r="I126" s="40"/>
      <c r="J126" s="40"/>
      <c r="K126" s="40"/>
      <c r="L126" s="42"/>
      <c r="M126" s="40"/>
    </row>
    <row r="127" spans="2:13" ht="30" customHeight="1">
      <c r="B127" s="57">
        <v>41535</v>
      </c>
      <c r="C127" s="58"/>
      <c r="D127" s="58"/>
      <c r="E127" s="59" t="s">
        <v>302</v>
      </c>
      <c r="F127" s="59" t="s">
        <v>30</v>
      </c>
      <c r="G127" s="60">
        <v>8</v>
      </c>
      <c r="H127" s="40"/>
      <c r="I127" s="40"/>
      <c r="J127" s="40"/>
      <c r="K127" s="40"/>
      <c r="L127" s="42"/>
      <c r="M127" s="40"/>
    </row>
    <row r="128" spans="2:13" ht="29.25">
      <c r="B128" s="57">
        <v>41536</v>
      </c>
      <c r="C128" s="58"/>
      <c r="D128" s="58"/>
      <c r="E128" s="59" t="s">
        <v>303</v>
      </c>
      <c r="F128" s="59" t="s">
        <v>304</v>
      </c>
      <c r="G128" s="60">
        <v>8</v>
      </c>
      <c r="H128" s="40"/>
      <c r="I128" s="40"/>
      <c r="J128" s="40"/>
      <c r="K128" s="40"/>
      <c r="L128" s="42"/>
      <c r="M128" s="40"/>
    </row>
    <row r="129" spans="2:13" ht="29.25">
      <c r="B129" s="57">
        <v>41537</v>
      </c>
      <c r="C129" s="58"/>
      <c r="D129" s="58"/>
      <c r="E129" s="59" t="s">
        <v>80</v>
      </c>
      <c r="F129" s="59" t="s">
        <v>30</v>
      </c>
      <c r="G129" s="60">
        <v>8</v>
      </c>
      <c r="H129" s="40"/>
      <c r="I129" s="40"/>
      <c r="J129" s="40"/>
      <c r="K129" s="40"/>
      <c r="L129" s="42"/>
      <c r="M129" s="40"/>
    </row>
    <row r="130" spans="2:13" ht="29.25">
      <c r="B130" s="57">
        <v>41540</v>
      </c>
      <c r="C130" s="58"/>
      <c r="D130" s="58"/>
      <c r="E130" s="59" t="s">
        <v>305</v>
      </c>
      <c r="F130" s="59" t="s">
        <v>85</v>
      </c>
      <c r="G130" s="60">
        <v>10</v>
      </c>
      <c r="H130" s="40"/>
      <c r="I130" s="40"/>
      <c r="J130" s="40"/>
      <c r="K130" s="40"/>
      <c r="L130" s="42"/>
      <c r="M130" s="40"/>
    </row>
    <row r="131" spans="2:13" ht="43.5">
      <c r="B131" s="57">
        <v>41541</v>
      </c>
      <c r="C131" s="58"/>
      <c r="D131" s="58"/>
      <c r="E131" s="59" t="s">
        <v>306</v>
      </c>
      <c r="F131" s="59" t="s">
        <v>307</v>
      </c>
      <c r="G131" s="60">
        <v>8</v>
      </c>
      <c r="H131" s="40"/>
      <c r="I131" s="40"/>
      <c r="J131" s="40"/>
      <c r="K131" s="40"/>
      <c r="L131" s="42"/>
      <c r="M131" s="40"/>
    </row>
    <row r="132" spans="2:13" ht="29.25">
      <c r="B132" s="57">
        <v>41542</v>
      </c>
      <c r="C132" s="58"/>
      <c r="D132" s="58"/>
      <c r="E132" s="59" t="s">
        <v>308</v>
      </c>
      <c r="F132" s="59" t="s">
        <v>30</v>
      </c>
      <c r="G132" s="60">
        <v>8</v>
      </c>
      <c r="H132" s="40"/>
      <c r="I132" s="40"/>
      <c r="J132" s="40"/>
      <c r="K132" s="40"/>
      <c r="L132" s="42"/>
      <c r="M132" s="40"/>
    </row>
    <row r="133" spans="2:13" ht="29.25">
      <c r="B133" s="57">
        <v>41543</v>
      </c>
      <c r="C133" s="58"/>
      <c r="D133" s="58"/>
      <c r="E133" s="59" t="s">
        <v>275</v>
      </c>
      <c r="F133" s="59" t="s">
        <v>307</v>
      </c>
      <c r="G133" s="60">
        <v>8</v>
      </c>
      <c r="H133" s="40"/>
      <c r="I133" s="40"/>
      <c r="J133" s="40"/>
      <c r="K133" s="40"/>
      <c r="L133" s="42"/>
      <c r="M133" s="40"/>
    </row>
    <row r="134" spans="2:13" ht="30" customHeight="1">
      <c r="B134" s="57">
        <v>41547</v>
      </c>
      <c r="C134" s="58"/>
      <c r="D134" s="58"/>
      <c r="E134" s="59" t="s">
        <v>34</v>
      </c>
      <c r="F134" s="59" t="s">
        <v>30</v>
      </c>
      <c r="G134" s="60">
        <v>8</v>
      </c>
      <c r="H134" s="40"/>
      <c r="I134" s="40"/>
      <c r="J134" s="40"/>
      <c r="K134" s="40"/>
      <c r="L134" s="42"/>
      <c r="M134" s="40"/>
    </row>
    <row r="135" spans="2:13" ht="29.25">
      <c r="B135" s="57">
        <v>41548</v>
      </c>
      <c r="C135" s="58"/>
      <c r="D135" s="58"/>
      <c r="E135" s="59" t="s">
        <v>309</v>
      </c>
      <c r="F135" s="59" t="s">
        <v>30</v>
      </c>
      <c r="G135" s="60">
        <v>8</v>
      </c>
      <c r="H135" s="40"/>
      <c r="I135" s="40"/>
      <c r="J135" s="40"/>
      <c r="K135" s="40"/>
      <c r="L135" s="42"/>
      <c r="M135" s="40"/>
    </row>
    <row r="136" spans="2:13" ht="29.25">
      <c r="B136" s="57">
        <v>41549</v>
      </c>
      <c r="C136" s="58"/>
      <c r="D136" s="58"/>
      <c r="E136" s="59" t="s">
        <v>80</v>
      </c>
      <c r="F136" s="59" t="s">
        <v>30</v>
      </c>
      <c r="G136" s="60">
        <v>8</v>
      </c>
      <c r="H136" s="40"/>
      <c r="I136" s="40"/>
      <c r="J136" s="40"/>
      <c r="K136" s="40"/>
      <c r="L136" s="42"/>
      <c r="M136" s="40"/>
    </row>
    <row r="137" spans="2:13" ht="30" customHeight="1">
      <c r="B137" s="57">
        <v>41550</v>
      </c>
      <c r="C137" s="58"/>
      <c r="D137" s="58"/>
      <c r="E137" s="59" t="s">
        <v>82</v>
      </c>
      <c r="F137" s="59" t="s">
        <v>30</v>
      </c>
      <c r="G137" s="60">
        <v>8</v>
      </c>
      <c r="H137" s="40"/>
      <c r="I137" s="40"/>
      <c r="J137" s="40"/>
      <c r="K137" s="40"/>
      <c r="L137" s="42"/>
      <c r="M137" s="40"/>
    </row>
    <row r="138" spans="2:13" ht="43.5">
      <c r="B138" s="57">
        <v>41554</v>
      </c>
      <c r="C138" s="58"/>
      <c r="D138" s="58"/>
      <c r="E138" s="59" t="s">
        <v>78</v>
      </c>
      <c r="F138" s="59" t="s">
        <v>79</v>
      </c>
      <c r="G138" s="60">
        <v>10</v>
      </c>
      <c r="H138" s="40"/>
      <c r="I138" s="40"/>
      <c r="J138" s="40"/>
      <c r="K138" s="40"/>
      <c r="L138" s="42"/>
      <c r="M138" s="40"/>
    </row>
    <row r="139" spans="2:13" ht="29.25">
      <c r="B139" s="57">
        <v>41555</v>
      </c>
      <c r="C139" s="58"/>
      <c r="D139" s="58"/>
      <c r="E139" s="59" t="s">
        <v>32</v>
      </c>
      <c r="F139" s="59" t="s">
        <v>30</v>
      </c>
      <c r="G139" s="60">
        <v>8</v>
      </c>
      <c r="H139" s="40"/>
      <c r="I139" s="40"/>
      <c r="J139" s="40"/>
      <c r="K139" s="40"/>
      <c r="L139" s="42"/>
      <c r="M139" s="40"/>
    </row>
    <row r="140" spans="2:13" ht="29.25">
      <c r="B140" s="57">
        <v>41556</v>
      </c>
      <c r="C140" s="58"/>
      <c r="D140" s="58"/>
      <c r="E140" s="59" t="s">
        <v>80</v>
      </c>
      <c r="F140" s="59" t="s">
        <v>30</v>
      </c>
      <c r="G140" s="60">
        <v>8</v>
      </c>
      <c r="H140" s="40"/>
      <c r="I140" s="40"/>
      <c r="J140" s="40"/>
      <c r="K140" s="40"/>
      <c r="L140" s="42"/>
      <c r="M140" s="40"/>
    </row>
    <row r="141" spans="2:13" ht="29.25">
      <c r="B141" s="57">
        <v>41562</v>
      </c>
      <c r="C141" s="58"/>
      <c r="D141" s="58"/>
      <c r="E141" s="59" t="s">
        <v>80</v>
      </c>
      <c r="F141" s="59" t="s">
        <v>30</v>
      </c>
      <c r="G141" s="60">
        <v>8</v>
      </c>
      <c r="H141" s="40"/>
      <c r="I141" s="40"/>
      <c r="J141" s="40"/>
      <c r="K141" s="40"/>
      <c r="L141" s="42"/>
      <c r="M141" s="40"/>
    </row>
    <row r="142" spans="2:13" ht="29.25">
      <c r="B142" s="57">
        <v>41563</v>
      </c>
      <c r="C142" s="58"/>
      <c r="D142" s="58"/>
      <c r="E142" s="59" t="s">
        <v>80</v>
      </c>
      <c r="F142" s="59" t="s">
        <v>30</v>
      </c>
      <c r="G142" s="60">
        <v>8</v>
      </c>
      <c r="H142" s="40"/>
      <c r="I142" s="40"/>
      <c r="J142" s="40"/>
      <c r="K142" s="40"/>
      <c r="L142" s="42"/>
      <c r="M142" s="40"/>
    </row>
    <row r="143" spans="2:13" ht="30" customHeight="1">
      <c r="B143" s="57">
        <v>41568</v>
      </c>
      <c r="C143" s="58"/>
      <c r="D143" s="58"/>
      <c r="E143" s="59" t="s">
        <v>34</v>
      </c>
      <c r="F143" s="59" t="s">
        <v>30</v>
      </c>
      <c r="G143" s="60">
        <v>8</v>
      </c>
      <c r="H143" s="40"/>
      <c r="I143" s="40"/>
      <c r="J143" s="40"/>
      <c r="K143" s="40"/>
      <c r="L143" s="42"/>
      <c r="M143" s="40"/>
    </row>
    <row r="144" spans="2:13" ht="43.5">
      <c r="B144" s="57">
        <v>41569</v>
      </c>
      <c r="C144" s="58"/>
      <c r="D144" s="58"/>
      <c r="E144" s="59" t="s">
        <v>279</v>
      </c>
      <c r="F144" s="59" t="s">
        <v>30</v>
      </c>
      <c r="G144" s="60">
        <v>8</v>
      </c>
      <c r="H144" s="40"/>
      <c r="I144" s="40"/>
      <c r="J144" s="40"/>
      <c r="K144" s="40"/>
      <c r="L144" s="42"/>
      <c r="M144" s="40"/>
    </row>
    <row r="145" spans="2:13" ht="57.75">
      <c r="B145" s="57">
        <v>41570</v>
      </c>
      <c r="C145" s="58"/>
      <c r="D145" s="58"/>
      <c r="E145" s="59" t="s">
        <v>310</v>
      </c>
      <c r="F145" s="59" t="s">
        <v>311</v>
      </c>
      <c r="G145" s="60">
        <v>8</v>
      </c>
      <c r="H145" s="40"/>
      <c r="I145" s="40"/>
      <c r="J145" s="40"/>
      <c r="K145" s="40"/>
      <c r="L145" s="42"/>
      <c r="M145" s="40"/>
    </row>
    <row r="146" spans="2:13" ht="29.25">
      <c r="B146" s="57">
        <v>41571</v>
      </c>
      <c r="C146" s="58"/>
      <c r="D146" s="58"/>
      <c r="E146" s="59" t="s">
        <v>275</v>
      </c>
      <c r="F146" s="59" t="s">
        <v>30</v>
      </c>
      <c r="G146" s="60">
        <v>8</v>
      </c>
      <c r="H146" s="40"/>
      <c r="I146" s="40"/>
      <c r="J146" s="40"/>
      <c r="K146" s="40"/>
      <c r="L146" s="42"/>
      <c r="M146" s="40"/>
    </row>
    <row r="147" spans="2:13" ht="30" customHeight="1">
      <c r="B147" s="57">
        <v>41572</v>
      </c>
      <c r="C147" s="58"/>
      <c r="D147" s="58"/>
      <c r="E147" s="59" t="s">
        <v>86</v>
      </c>
      <c r="F147" s="59" t="s">
        <v>30</v>
      </c>
      <c r="G147" s="60">
        <v>8</v>
      </c>
      <c r="H147" s="40"/>
      <c r="I147" s="40"/>
      <c r="J147" s="40"/>
      <c r="K147" s="40"/>
      <c r="L147" s="42"/>
      <c r="M147" s="40"/>
    </row>
    <row r="148" spans="2:13" ht="29.25">
      <c r="B148" s="57">
        <v>41575</v>
      </c>
      <c r="C148" s="58"/>
      <c r="D148" s="58"/>
      <c r="E148" s="59" t="s">
        <v>277</v>
      </c>
      <c r="F148" s="59" t="s">
        <v>85</v>
      </c>
      <c r="G148" s="131">
        <v>10</v>
      </c>
      <c r="H148" s="40"/>
      <c r="I148" s="40"/>
      <c r="J148" s="40"/>
      <c r="K148" s="40"/>
      <c r="L148" s="42"/>
      <c r="M148" s="40"/>
    </row>
    <row r="149" spans="2:13" ht="29.25">
      <c r="B149" s="57">
        <v>41576</v>
      </c>
      <c r="C149" s="58"/>
      <c r="D149" s="58"/>
      <c r="E149" s="59" t="s">
        <v>80</v>
      </c>
      <c r="F149" s="59" t="s">
        <v>30</v>
      </c>
      <c r="G149" s="60">
        <v>8</v>
      </c>
      <c r="H149" s="40"/>
      <c r="I149" s="40"/>
      <c r="J149" s="40"/>
      <c r="K149" s="40"/>
      <c r="L149" s="42"/>
      <c r="M149" s="40"/>
    </row>
    <row r="150" spans="2:13" ht="29.25">
      <c r="B150" s="57">
        <v>41577</v>
      </c>
      <c r="C150" s="58"/>
      <c r="D150" s="58"/>
      <c r="E150" s="59" t="s">
        <v>83</v>
      </c>
      <c r="F150" s="59" t="s">
        <v>30</v>
      </c>
      <c r="G150" s="60">
        <v>8</v>
      </c>
      <c r="H150" s="40"/>
      <c r="I150" s="40"/>
      <c r="J150" s="40"/>
      <c r="K150" s="40"/>
      <c r="L150" s="42"/>
      <c r="M150" s="40"/>
    </row>
    <row r="151" spans="2:13" ht="29.25">
      <c r="B151" s="57">
        <v>41578</v>
      </c>
      <c r="C151" s="58"/>
      <c r="D151" s="58"/>
      <c r="E151" s="59" t="s">
        <v>80</v>
      </c>
      <c r="F151" s="59" t="s">
        <v>30</v>
      </c>
      <c r="G151" s="60">
        <v>8</v>
      </c>
      <c r="H151" s="40"/>
      <c r="I151" s="40"/>
      <c r="J151" s="40"/>
      <c r="K151" s="40"/>
      <c r="L151" s="42"/>
      <c r="M151" s="40"/>
    </row>
    <row r="152" spans="2:13" ht="29.25">
      <c r="B152" s="57">
        <v>41579</v>
      </c>
      <c r="C152" s="58"/>
      <c r="D152" s="58"/>
      <c r="E152" s="59" t="s">
        <v>80</v>
      </c>
      <c r="F152" s="59" t="s">
        <v>30</v>
      </c>
      <c r="G152" s="60">
        <v>8</v>
      </c>
      <c r="H152" s="40"/>
      <c r="I152" s="40"/>
      <c r="J152" s="40"/>
      <c r="K152" s="40"/>
      <c r="L152" s="42"/>
      <c r="M152" s="40"/>
    </row>
    <row r="153" spans="2:13" ht="29.25">
      <c r="B153" s="57">
        <v>41582</v>
      </c>
      <c r="C153" s="58"/>
      <c r="D153" s="58"/>
      <c r="E153" s="59" t="s">
        <v>272</v>
      </c>
      <c r="F153" s="59" t="s">
        <v>85</v>
      </c>
      <c r="G153" s="60">
        <v>10</v>
      </c>
      <c r="H153" s="40"/>
      <c r="I153" s="40"/>
      <c r="J153" s="40"/>
      <c r="K153" s="40"/>
      <c r="L153" s="42"/>
      <c r="M153" s="40"/>
    </row>
    <row r="154" spans="2:13" ht="29.25">
      <c r="B154" s="57">
        <v>41583</v>
      </c>
      <c r="C154" s="58"/>
      <c r="D154" s="58"/>
      <c r="E154" s="59" t="s">
        <v>80</v>
      </c>
      <c r="F154" s="59" t="s">
        <v>30</v>
      </c>
      <c r="G154" s="60">
        <v>8</v>
      </c>
      <c r="H154" s="40"/>
      <c r="I154" s="40"/>
      <c r="J154" s="40"/>
      <c r="K154" s="40"/>
      <c r="L154" s="42"/>
      <c r="M154" s="40"/>
    </row>
    <row r="155" spans="2:13" ht="57.75">
      <c r="B155" s="57">
        <v>41584</v>
      </c>
      <c r="C155" s="58"/>
      <c r="D155" s="58"/>
      <c r="E155" s="59" t="s">
        <v>312</v>
      </c>
      <c r="F155" s="59" t="s">
        <v>30</v>
      </c>
      <c r="G155" s="60">
        <v>8</v>
      </c>
      <c r="H155" s="40"/>
      <c r="I155" s="40"/>
      <c r="J155" s="40"/>
      <c r="K155" s="40"/>
      <c r="L155" s="42"/>
      <c r="M155" s="40"/>
    </row>
    <row r="156" spans="2:13" ht="57.75">
      <c r="B156" s="57">
        <v>41585</v>
      </c>
      <c r="C156" s="58"/>
      <c r="D156" s="58"/>
      <c r="E156" s="59" t="s">
        <v>81</v>
      </c>
      <c r="F156" s="59" t="s">
        <v>30</v>
      </c>
      <c r="G156" s="60">
        <v>8</v>
      </c>
      <c r="H156" s="40"/>
      <c r="I156" s="40"/>
      <c r="J156" s="40"/>
      <c r="K156" s="40"/>
      <c r="L156" s="42"/>
      <c r="M156" s="40"/>
    </row>
    <row r="157" spans="2:13" ht="29.25">
      <c r="B157" s="57">
        <v>41586</v>
      </c>
      <c r="C157" s="58"/>
      <c r="D157" s="58"/>
      <c r="E157" s="59" t="s">
        <v>290</v>
      </c>
      <c r="F157" s="59" t="s">
        <v>30</v>
      </c>
      <c r="G157" s="60">
        <v>8</v>
      </c>
      <c r="H157" s="40"/>
      <c r="I157" s="40"/>
      <c r="J157" s="40"/>
      <c r="K157" s="40"/>
      <c r="L157" s="42"/>
      <c r="M157" s="40"/>
    </row>
    <row r="158" spans="2:13" ht="43.5">
      <c r="B158" s="57">
        <v>41589</v>
      </c>
      <c r="C158" s="58"/>
      <c r="D158" s="58"/>
      <c r="E158" s="59" t="s">
        <v>313</v>
      </c>
      <c r="F158" s="59" t="s">
        <v>30</v>
      </c>
      <c r="G158" s="60">
        <v>10</v>
      </c>
      <c r="H158" s="40"/>
      <c r="I158" s="40"/>
      <c r="J158" s="40"/>
      <c r="K158" s="40"/>
      <c r="L158" s="42"/>
      <c r="M158" s="40"/>
    </row>
    <row r="159" spans="2:13" ht="29.25">
      <c r="B159" s="57">
        <v>41590</v>
      </c>
      <c r="C159" s="58"/>
      <c r="D159" s="58"/>
      <c r="E159" s="59" t="s">
        <v>80</v>
      </c>
      <c r="F159" s="59" t="s">
        <v>30</v>
      </c>
      <c r="G159" s="60">
        <v>8</v>
      </c>
      <c r="H159" s="40"/>
      <c r="I159" s="40"/>
      <c r="J159" s="40"/>
      <c r="K159" s="40"/>
      <c r="L159" s="42"/>
      <c r="M159" s="40"/>
    </row>
    <row r="160" spans="2:13" ht="29.25">
      <c r="B160" s="57">
        <v>41591</v>
      </c>
      <c r="C160" s="58"/>
      <c r="D160" s="58"/>
      <c r="E160" s="59" t="s">
        <v>80</v>
      </c>
      <c r="F160" s="59" t="s">
        <v>30</v>
      </c>
      <c r="G160" s="60">
        <v>8</v>
      </c>
      <c r="H160" s="40"/>
      <c r="I160" s="40"/>
      <c r="J160" s="40"/>
      <c r="K160" s="40"/>
      <c r="L160" s="42"/>
      <c r="M160" s="40"/>
    </row>
    <row r="161" spans="2:13" ht="43.5">
      <c r="B161" s="57">
        <v>41596</v>
      </c>
      <c r="C161" s="58"/>
      <c r="D161" s="58"/>
      <c r="E161" s="59" t="s">
        <v>78</v>
      </c>
      <c r="F161" s="59" t="s">
        <v>79</v>
      </c>
      <c r="G161" s="60">
        <v>10</v>
      </c>
      <c r="H161" s="40"/>
      <c r="I161" s="40"/>
      <c r="J161" s="40"/>
      <c r="K161" s="40"/>
      <c r="L161" s="42"/>
      <c r="M161" s="40"/>
    </row>
    <row r="162" spans="2:13" ht="29.25">
      <c r="B162" s="57">
        <v>41597</v>
      </c>
      <c r="C162" s="58"/>
      <c r="D162" s="58"/>
      <c r="E162" s="59" t="s">
        <v>314</v>
      </c>
      <c r="F162" s="59" t="s">
        <v>30</v>
      </c>
      <c r="G162" s="60">
        <v>8</v>
      </c>
      <c r="H162" s="40"/>
      <c r="I162" s="40"/>
      <c r="J162" s="40"/>
      <c r="K162" s="40"/>
      <c r="L162" s="42"/>
      <c r="M162" s="40"/>
    </row>
    <row r="163" spans="2:13" ht="57.75">
      <c r="B163" s="57">
        <v>41598</v>
      </c>
      <c r="C163" s="58"/>
      <c r="D163" s="58"/>
      <c r="E163" s="59" t="s">
        <v>81</v>
      </c>
      <c r="F163" s="59" t="s">
        <v>30</v>
      </c>
      <c r="G163" s="60">
        <v>8</v>
      </c>
      <c r="H163" s="40"/>
      <c r="I163" s="40"/>
      <c r="J163" s="40"/>
      <c r="K163" s="40"/>
      <c r="L163" s="42"/>
      <c r="M163" s="40"/>
    </row>
    <row r="164" spans="2:13" ht="29.25">
      <c r="B164" s="57">
        <v>41599</v>
      </c>
      <c r="C164" s="58"/>
      <c r="D164" s="58"/>
      <c r="E164" s="59" t="s">
        <v>275</v>
      </c>
      <c r="F164" s="59" t="s">
        <v>30</v>
      </c>
      <c r="G164" s="60">
        <v>8</v>
      </c>
      <c r="H164" s="40"/>
      <c r="I164" s="40"/>
      <c r="J164" s="40"/>
      <c r="K164" s="40"/>
      <c r="L164" s="42"/>
      <c r="M164" s="40"/>
    </row>
    <row r="165" spans="2:13" ht="29.25">
      <c r="B165" s="57">
        <v>41600</v>
      </c>
      <c r="C165" s="58"/>
      <c r="D165" s="58"/>
      <c r="E165" s="59" t="s">
        <v>80</v>
      </c>
      <c r="F165" s="59" t="s">
        <v>30</v>
      </c>
      <c r="G165" s="60">
        <v>8</v>
      </c>
      <c r="H165" s="40"/>
      <c r="I165" s="40"/>
      <c r="J165" s="40"/>
      <c r="K165" s="40"/>
      <c r="L165" s="42"/>
      <c r="M165" s="40"/>
    </row>
    <row r="166" spans="2:13" ht="29.25">
      <c r="B166" s="57">
        <v>41603</v>
      </c>
      <c r="C166" s="58"/>
      <c r="D166" s="58"/>
      <c r="E166" s="59" t="s">
        <v>277</v>
      </c>
      <c r="F166" s="59" t="s">
        <v>30</v>
      </c>
      <c r="G166" s="60">
        <v>10</v>
      </c>
      <c r="H166" s="40"/>
      <c r="I166" s="40"/>
      <c r="J166" s="40"/>
      <c r="K166" s="40"/>
      <c r="L166" s="42"/>
      <c r="M166" s="40"/>
    </row>
    <row r="167" spans="2:13" ht="29.25">
      <c r="B167" s="57">
        <v>41604</v>
      </c>
      <c r="C167" s="58"/>
      <c r="D167" s="58"/>
      <c r="E167" s="59" t="s">
        <v>80</v>
      </c>
      <c r="F167" s="59" t="s">
        <v>30</v>
      </c>
      <c r="G167" s="60">
        <v>8</v>
      </c>
      <c r="H167" s="40"/>
      <c r="I167" s="40"/>
      <c r="J167" s="40"/>
      <c r="K167" s="40"/>
      <c r="L167" s="42"/>
      <c r="M167" s="40"/>
    </row>
    <row r="168" spans="2:13" ht="29.25">
      <c r="B168" s="57">
        <v>41605</v>
      </c>
      <c r="C168" s="58"/>
      <c r="D168" s="58"/>
      <c r="E168" s="59" t="s">
        <v>80</v>
      </c>
      <c r="F168" s="59" t="s">
        <v>30</v>
      </c>
      <c r="G168" s="60">
        <v>8</v>
      </c>
      <c r="H168" s="40"/>
      <c r="I168" s="40"/>
      <c r="J168" s="40"/>
      <c r="K168" s="40"/>
      <c r="L168" s="42"/>
      <c r="M168" s="40"/>
    </row>
    <row r="169" spans="2:13" ht="43.5">
      <c r="B169" s="57">
        <v>41617</v>
      </c>
      <c r="C169" s="58"/>
      <c r="D169" s="58"/>
      <c r="E169" s="59" t="s">
        <v>78</v>
      </c>
      <c r="F169" s="59" t="s">
        <v>79</v>
      </c>
      <c r="G169" s="60">
        <v>10</v>
      </c>
      <c r="H169" s="40"/>
      <c r="I169" s="40"/>
      <c r="J169" s="40"/>
      <c r="K169" s="40"/>
      <c r="L169" s="42"/>
      <c r="M169" s="40"/>
    </row>
    <row r="170" spans="2:13" ht="29.25">
      <c r="B170" s="57">
        <v>41618</v>
      </c>
      <c r="C170" s="58"/>
      <c r="D170" s="58"/>
      <c r="E170" s="59" t="s">
        <v>32</v>
      </c>
      <c r="F170" s="59" t="s">
        <v>30</v>
      </c>
      <c r="G170" s="60">
        <v>8</v>
      </c>
      <c r="H170" s="40"/>
      <c r="I170" s="40"/>
      <c r="J170" s="40"/>
      <c r="K170" s="40"/>
      <c r="L170" s="42"/>
      <c r="M170" s="40"/>
    </row>
    <row r="171" spans="2:13" ht="29.25">
      <c r="B171" s="57">
        <v>41619</v>
      </c>
      <c r="C171" s="58"/>
      <c r="D171" s="58"/>
      <c r="E171" s="59" t="s">
        <v>83</v>
      </c>
      <c r="F171" s="59" t="s">
        <v>30</v>
      </c>
      <c r="G171" s="60">
        <v>8</v>
      </c>
      <c r="H171" s="40"/>
      <c r="I171" s="40"/>
      <c r="J171" s="40"/>
      <c r="K171" s="40"/>
      <c r="L171" s="42"/>
      <c r="M171" s="40"/>
    </row>
    <row r="172" spans="2:13" ht="29.25">
      <c r="B172" s="57">
        <v>41620</v>
      </c>
      <c r="C172" s="58"/>
      <c r="D172" s="58"/>
      <c r="E172" s="59" t="s">
        <v>275</v>
      </c>
      <c r="F172" s="59" t="s">
        <v>30</v>
      </c>
      <c r="G172" s="60">
        <v>8</v>
      </c>
      <c r="H172" s="40"/>
      <c r="I172" s="40"/>
      <c r="J172" s="40"/>
      <c r="K172" s="40"/>
      <c r="L172" s="42"/>
      <c r="M172" s="40"/>
    </row>
    <row r="173" spans="2:13" ht="29.25">
      <c r="B173" s="57">
        <v>41621</v>
      </c>
      <c r="C173" s="58"/>
      <c r="D173" s="58"/>
      <c r="E173" s="59" t="s">
        <v>80</v>
      </c>
      <c r="F173" s="59" t="s">
        <v>30</v>
      </c>
      <c r="G173" s="60">
        <v>8</v>
      </c>
      <c r="H173" s="40"/>
      <c r="I173" s="40"/>
      <c r="J173" s="40"/>
      <c r="K173" s="40"/>
      <c r="L173" s="42"/>
      <c r="M173" s="40"/>
    </row>
    <row r="174" spans="2:13" ht="29.25">
      <c r="B174" s="57">
        <v>41624</v>
      </c>
      <c r="C174" s="58"/>
      <c r="D174" s="58"/>
      <c r="E174" s="59" t="s">
        <v>277</v>
      </c>
      <c r="F174" s="59" t="s">
        <v>85</v>
      </c>
      <c r="G174" s="60">
        <v>10</v>
      </c>
      <c r="H174" s="40"/>
      <c r="I174" s="40"/>
      <c r="J174" s="40"/>
      <c r="K174" s="40"/>
      <c r="L174" s="42"/>
      <c r="M174" s="40"/>
    </row>
    <row r="175" spans="2:13" ht="29.25">
      <c r="B175" s="57">
        <v>41625</v>
      </c>
      <c r="C175" s="58"/>
      <c r="D175" s="58"/>
      <c r="E175" s="59" t="s">
        <v>291</v>
      </c>
      <c r="F175" s="59" t="s">
        <v>30</v>
      </c>
      <c r="G175" s="60">
        <v>8</v>
      </c>
      <c r="H175" s="40"/>
      <c r="I175" s="40"/>
      <c r="J175" s="40"/>
      <c r="K175" s="40"/>
      <c r="L175" s="42"/>
      <c r="M175" s="40"/>
    </row>
    <row r="176" spans="2:13" ht="43.5">
      <c r="B176" s="57">
        <v>41626</v>
      </c>
      <c r="C176" s="58"/>
      <c r="D176" s="58"/>
      <c r="E176" s="59" t="s">
        <v>315</v>
      </c>
      <c r="F176" s="59" t="s">
        <v>30</v>
      </c>
      <c r="G176" s="60">
        <v>8</v>
      </c>
      <c r="H176" s="40"/>
      <c r="I176" s="40"/>
      <c r="J176" s="40"/>
      <c r="K176" s="40"/>
      <c r="L176" s="42"/>
      <c r="M176" s="40"/>
    </row>
    <row r="177" spans="2:13" ht="29.25">
      <c r="B177" s="57">
        <v>41627</v>
      </c>
      <c r="C177" s="58"/>
      <c r="D177" s="58"/>
      <c r="E177" s="59" t="s">
        <v>80</v>
      </c>
      <c r="F177" s="59" t="s">
        <v>30</v>
      </c>
      <c r="G177" s="60">
        <v>8</v>
      </c>
      <c r="H177" s="40"/>
      <c r="I177" s="40"/>
      <c r="J177" s="40"/>
      <c r="K177" s="40"/>
      <c r="L177" s="42"/>
      <c r="M177" s="40"/>
    </row>
    <row r="178" spans="2:13" ht="29.25">
      <c r="B178" s="57">
        <v>41628</v>
      </c>
      <c r="C178" s="58"/>
      <c r="D178" s="58"/>
      <c r="E178" s="59" t="s">
        <v>80</v>
      </c>
      <c r="F178" s="59" t="s">
        <v>30</v>
      </c>
      <c r="G178" s="60">
        <v>8</v>
      </c>
      <c r="H178" s="40"/>
      <c r="I178" s="40"/>
      <c r="J178" s="40"/>
      <c r="K178" s="40"/>
      <c r="L178" s="42"/>
      <c r="M178" s="40"/>
    </row>
    <row r="179" spans="2:13" ht="43.5">
      <c r="B179" s="57">
        <v>41645</v>
      </c>
      <c r="C179" s="58"/>
      <c r="D179" s="58"/>
      <c r="E179" s="59" t="s">
        <v>78</v>
      </c>
      <c r="F179" s="59" t="s">
        <v>79</v>
      </c>
      <c r="G179" s="60">
        <v>10</v>
      </c>
      <c r="H179" s="40"/>
      <c r="I179" s="40"/>
      <c r="J179" s="40"/>
      <c r="K179" s="40"/>
      <c r="L179" s="42"/>
      <c r="M179" s="40"/>
    </row>
    <row r="180" spans="2:13" ht="29.25">
      <c r="B180" s="57">
        <v>41646</v>
      </c>
      <c r="C180" s="58"/>
      <c r="D180" s="58"/>
      <c r="E180" s="59" t="s">
        <v>80</v>
      </c>
      <c r="F180" s="59" t="s">
        <v>30</v>
      </c>
      <c r="G180" s="60">
        <v>8</v>
      </c>
      <c r="H180" s="40"/>
      <c r="I180" s="40"/>
      <c r="J180" s="40"/>
      <c r="K180" s="40"/>
      <c r="L180" s="42"/>
      <c r="M180" s="40"/>
    </row>
    <row r="181" spans="2:13" ht="29.25">
      <c r="B181" s="57">
        <v>41647</v>
      </c>
      <c r="C181" s="58"/>
      <c r="D181" s="58"/>
      <c r="E181" s="59" t="s">
        <v>80</v>
      </c>
      <c r="F181" s="59" t="s">
        <v>30</v>
      </c>
      <c r="G181" s="60">
        <v>8</v>
      </c>
      <c r="H181" s="40"/>
      <c r="I181" s="40"/>
      <c r="J181" s="40"/>
      <c r="K181" s="40"/>
      <c r="L181" s="42"/>
      <c r="M181" s="40"/>
    </row>
    <row r="182" spans="2:13" ht="43.5">
      <c r="B182" s="57">
        <v>41652</v>
      </c>
      <c r="C182" s="58"/>
      <c r="D182" s="58"/>
      <c r="E182" s="59" t="s">
        <v>78</v>
      </c>
      <c r="F182" s="59" t="s">
        <v>79</v>
      </c>
      <c r="G182" s="60">
        <v>10</v>
      </c>
      <c r="H182" s="40"/>
      <c r="I182" s="40"/>
      <c r="J182" s="40"/>
      <c r="K182" s="40"/>
      <c r="L182" s="42"/>
      <c r="M182" s="40"/>
    </row>
    <row r="183" spans="2:13" ht="29.25">
      <c r="B183" s="57">
        <v>41653</v>
      </c>
      <c r="C183" s="58"/>
      <c r="D183" s="58"/>
      <c r="E183" s="59" t="s">
        <v>80</v>
      </c>
      <c r="F183" s="59" t="s">
        <v>30</v>
      </c>
      <c r="G183" s="60">
        <v>8</v>
      </c>
      <c r="H183" s="40"/>
      <c r="I183" s="40"/>
      <c r="J183" s="40"/>
      <c r="K183" s="40"/>
      <c r="L183" s="42"/>
      <c r="M183" s="40"/>
    </row>
    <row r="184" spans="2:13" ht="57.75">
      <c r="B184" s="57">
        <v>41654</v>
      </c>
      <c r="C184" s="58"/>
      <c r="D184" s="58"/>
      <c r="E184" s="59" t="s">
        <v>316</v>
      </c>
      <c r="F184" s="59" t="s">
        <v>30</v>
      </c>
      <c r="G184" s="60">
        <v>8</v>
      </c>
      <c r="H184" s="40"/>
      <c r="I184" s="40"/>
      <c r="J184" s="40"/>
      <c r="K184" s="40"/>
      <c r="L184" s="42"/>
      <c r="M184" s="40"/>
    </row>
    <row r="185" spans="2:13" ht="29.25">
      <c r="B185" s="57">
        <v>41655</v>
      </c>
      <c r="C185" s="58"/>
      <c r="D185" s="58"/>
      <c r="E185" s="59" t="s">
        <v>317</v>
      </c>
      <c r="F185" s="59" t="s">
        <v>30</v>
      </c>
      <c r="G185" s="60">
        <v>8</v>
      </c>
      <c r="H185" s="40"/>
      <c r="I185" s="40"/>
      <c r="J185" s="40"/>
      <c r="K185" s="40"/>
      <c r="L185" s="42"/>
      <c r="M185" s="40"/>
    </row>
    <row r="186" spans="2:13" ht="29.25">
      <c r="B186" s="57">
        <v>41656</v>
      </c>
      <c r="C186" s="58"/>
      <c r="D186" s="58"/>
      <c r="E186" s="59" t="s">
        <v>290</v>
      </c>
      <c r="F186" s="59" t="s">
        <v>30</v>
      </c>
      <c r="G186" s="60">
        <v>8</v>
      </c>
      <c r="H186" s="40"/>
      <c r="I186" s="40"/>
      <c r="J186" s="40"/>
      <c r="K186" s="40"/>
      <c r="L186" s="42"/>
      <c r="M186" s="40"/>
    </row>
    <row r="187" spans="2:13" ht="29.25">
      <c r="B187" s="57">
        <v>41659</v>
      </c>
      <c r="C187" s="58"/>
      <c r="D187" s="58"/>
      <c r="E187" s="59" t="s">
        <v>318</v>
      </c>
      <c r="F187" s="59" t="s">
        <v>85</v>
      </c>
      <c r="G187" s="60">
        <v>10</v>
      </c>
      <c r="H187" s="40"/>
      <c r="I187" s="40"/>
      <c r="J187" s="40"/>
      <c r="K187" s="40"/>
      <c r="L187" s="42"/>
      <c r="M187" s="40"/>
    </row>
    <row r="188" spans="2:13" ht="29.25">
      <c r="B188" s="57">
        <v>41660</v>
      </c>
      <c r="C188" s="58"/>
      <c r="D188" s="58"/>
      <c r="E188" s="59" t="s">
        <v>80</v>
      </c>
      <c r="F188" s="59" t="s">
        <v>30</v>
      </c>
      <c r="G188" s="60">
        <v>8</v>
      </c>
      <c r="H188" s="40"/>
      <c r="I188" s="40"/>
      <c r="J188" s="40"/>
      <c r="K188" s="40"/>
      <c r="L188" s="42"/>
      <c r="M188" s="40"/>
    </row>
    <row r="189" spans="2:13" ht="30" customHeight="1">
      <c r="B189" s="57">
        <v>41661</v>
      </c>
      <c r="C189" s="58"/>
      <c r="D189" s="58"/>
      <c r="E189" s="59" t="s">
        <v>276</v>
      </c>
      <c r="F189" s="59" t="s">
        <v>30</v>
      </c>
      <c r="G189" s="60">
        <v>8</v>
      </c>
      <c r="H189" s="40"/>
      <c r="I189" s="40"/>
      <c r="J189" s="40"/>
      <c r="K189" s="40"/>
      <c r="L189" s="42"/>
      <c r="M189" s="40"/>
    </row>
    <row r="190" spans="2:13" ht="29.25">
      <c r="B190" s="57">
        <v>41662</v>
      </c>
      <c r="C190" s="58"/>
      <c r="D190" s="58"/>
      <c r="E190" s="59" t="s">
        <v>80</v>
      </c>
      <c r="F190" s="59" t="s">
        <v>30</v>
      </c>
      <c r="G190" s="60">
        <v>8</v>
      </c>
      <c r="H190" s="40"/>
      <c r="I190" s="40"/>
      <c r="J190" s="40"/>
      <c r="K190" s="40"/>
      <c r="L190" s="42"/>
      <c r="M190" s="40"/>
    </row>
    <row r="191" spans="2:13" ht="29.25">
      <c r="B191" s="57">
        <v>41666</v>
      </c>
      <c r="C191" s="58"/>
      <c r="D191" s="58"/>
      <c r="E191" s="59" t="s">
        <v>277</v>
      </c>
      <c r="F191" s="59" t="s">
        <v>85</v>
      </c>
      <c r="G191" s="60">
        <v>10</v>
      </c>
      <c r="H191" s="40"/>
      <c r="I191" s="40"/>
      <c r="J191" s="40"/>
      <c r="K191" s="40"/>
      <c r="L191" s="42"/>
      <c r="M191" s="40"/>
    </row>
    <row r="192" spans="2:13" ht="29.25">
      <c r="B192" s="57">
        <v>41667</v>
      </c>
      <c r="C192" s="58"/>
      <c r="D192" s="58"/>
      <c r="E192" s="59" t="s">
        <v>80</v>
      </c>
      <c r="F192" s="59" t="s">
        <v>30</v>
      </c>
      <c r="G192" s="60">
        <v>8</v>
      </c>
      <c r="H192" s="40"/>
      <c r="I192" s="40"/>
      <c r="J192" s="40"/>
      <c r="K192" s="40"/>
      <c r="L192" s="42"/>
      <c r="M192" s="40"/>
    </row>
    <row r="193" spans="2:13" ht="57.75">
      <c r="B193" s="57">
        <v>41668</v>
      </c>
      <c r="C193" s="58"/>
      <c r="D193" s="58"/>
      <c r="E193" s="59" t="s">
        <v>316</v>
      </c>
      <c r="F193" s="59" t="s">
        <v>30</v>
      </c>
      <c r="G193" s="60">
        <v>8</v>
      </c>
      <c r="H193" s="40"/>
      <c r="I193" s="40"/>
      <c r="J193" s="40"/>
      <c r="K193" s="40"/>
      <c r="L193" s="42"/>
      <c r="M193" s="40"/>
    </row>
    <row r="194" spans="2:13" ht="29.25">
      <c r="B194" s="57">
        <v>41669</v>
      </c>
      <c r="C194" s="58"/>
      <c r="D194" s="58"/>
      <c r="E194" s="59" t="s">
        <v>80</v>
      </c>
      <c r="F194" s="59" t="s">
        <v>30</v>
      </c>
      <c r="G194" s="60">
        <v>8</v>
      </c>
      <c r="H194" s="40"/>
      <c r="I194" s="40"/>
      <c r="J194" s="40"/>
      <c r="K194" s="40"/>
      <c r="L194" s="42"/>
      <c r="M194" s="40"/>
    </row>
    <row r="195" spans="2:13" ht="30" customHeight="1">
      <c r="B195" s="45"/>
      <c r="C195" s="34"/>
      <c r="D195" s="34"/>
      <c r="E195" s="34"/>
      <c r="F195" s="34" t="s">
        <v>17</v>
      </c>
      <c r="G195" s="40">
        <f>SUM(G14:G194)</f>
        <v>1510</v>
      </c>
      <c r="H195" s="40">
        <f>SUM(H14:H14)</f>
        <v>0</v>
      </c>
      <c r="I195" s="40">
        <f>SUM(I14:I14)</f>
        <v>0</v>
      </c>
      <c r="J195" s="40">
        <f>SUM(J14:J14)</f>
        <v>0</v>
      </c>
      <c r="K195" s="42">
        <v>0</v>
      </c>
      <c r="L195" s="42">
        <f>SUM(L14:L14)</f>
        <v>0</v>
      </c>
      <c r="M195" s="42">
        <f>SUM(M14:M14)</f>
        <v>0</v>
      </c>
    </row>
    <row r="196" spans="2:13" ht="30" customHeight="1">
      <c r="B196" s="45"/>
      <c r="C196" s="34"/>
      <c r="D196" s="34"/>
      <c r="E196" s="34"/>
      <c r="F196" s="34" t="s">
        <v>18</v>
      </c>
      <c r="G196" s="42">
        <v>0.45</v>
      </c>
      <c r="H196" s="42">
        <v>0.24</v>
      </c>
      <c r="I196" s="42">
        <v>0.2</v>
      </c>
      <c r="J196" s="42">
        <v>0.05</v>
      </c>
      <c r="K196" s="46"/>
      <c r="L196" s="46"/>
      <c r="M196" s="46"/>
    </row>
    <row r="197" spans="2:13" ht="30" customHeight="1">
      <c r="B197" s="45"/>
      <c r="C197" s="34"/>
      <c r="D197" s="34"/>
      <c r="E197" s="34"/>
      <c r="F197" s="34" t="s">
        <v>19</v>
      </c>
      <c r="G197" s="42">
        <f>G195*G196</f>
        <v>679.5</v>
      </c>
      <c r="H197" s="42">
        <f>H195*H196</f>
        <v>0</v>
      </c>
      <c r="I197" s="42">
        <f>I195*I196</f>
        <v>0</v>
      </c>
      <c r="J197" s="42">
        <f>J195*J196</f>
        <v>0</v>
      </c>
      <c r="K197" s="46"/>
      <c r="L197" s="46"/>
      <c r="M197" s="46"/>
    </row>
    <row r="200" spans="2:13" ht="15.75">
      <c r="B200" s="17" t="s">
        <v>20</v>
      </c>
      <c r="C200" s="17"/>
      <c r="D200" s="12"/>
      <c r="E200" s="18"/>
      <c r="F200" s="18"/>
      <c r="G200" s="18"/>
      <c r="H200" s="18"/>
      <c r="I200" s="18"/>
      <c r="J200" s="18"/>
      <c r="K200" s="18"/>
    </row>
    <row r="201" spans="2:13">
      <c r="B201" s="18"/>
      <c r="C201" s="18"/>
      <c r="D201" s="18"/>
      <c r="E201" s="18"/>
      <c r="F201" s="18"/>
      <c r="G201" s="18"/>
      <c r="H201" s="18"/>
      <c r="I201" s="18"/>
      <c r="J201" s="18"/>
      <c r="K201" s="18"/>
    </row>
    <row r="202" spans="2:13" ht="47.1" customHeight="1">
      <c r="B202" s="183" t="s">
        <v>4</v>
      </c>
      <c r="C202" s="184"/>
      <c r="D202" s="185"/>
      <c r="E202" s="38" t="s">
        <v>5</v>
      </c>
      <c r="F202" s="38" t="s">
        <v>6</v>
      </c>
      <c r="G202" s="38" t="s">
        <v>7</v>
      </c>
      <c r="H202" s="38" t="s">
        <v>8</v>
      </c>
      <c r="I202" s="38" t="s">
        <v>9</v>
      </c>
      <c r="J202" s="38" t="s">
        <v>10</v>
      </c>
      <c r="K202" s="38" t="s">
        <v>11</v>
      </c>
      <c r="L202" s="38" t="s">
        <v>12</v>
      </c>
      <c r="M202" s="38" t="s">
        <v>13</v>
      </c>
    </row>
    <row r="203" spans="2:13" ht="30">
      <c r="B203" s="32" t="s">
        <v>14</v>
      </c>
      <c r="C203" s="33" t="s">
        <v>15</v>
      </c>
      <c r="D203" s="33" t="s">
        <v>16</v>
      </c>
      <c r="E203" s="34"/>
      <c r="F203" s="34"/>
      <c r="G203" s="34"/>
      <c r="H203" s="34"/>
      <c r="I203" s="34"/>
      <c r="J203" s="34"/>
      <c r="K203" s="34"/>
      <c r="L203" s="34"/>
      <c r="M203" s="34"/>
    </row>
    <row r="204" spans="2:13" ht="30" customHeight="1">
      <c r="B204" s="47"/>
      <c r="C204" s="40"/>
      <c r="D204" s="40"/>
      <c r="E204" s="41"/>
      <c r="F204" s="40"/>
      <c r="G204" s="40"/>
      <c r="H204" s="40"/>
      <c r="I204" s="40"/>
      <c r="J204" s="40"/>
      <c r="K204" s="40"/>
      <c r="L204" s="42"/>
      <c r="M204" s="40"/>
    </row>
    <row r="205" spans="2:13" ht="30" customHeight="1">
      <c r="B205" s="45"/>
      <c r="C205" s="34"/>
      <c r="D205" s="34"/>
      <c r="E205" s="34"/>
      <c r="F205" s="34" t="s">
        <v>17</v>
      </c>
      <c r="G205" s="40">
        <f>SUM(G204:G204)</f>
        <v>0</v>
      </c>
      <c r="H205" s="40">
        <f>SUM(H204:H204)</f>
        <v>0</v>
      </c>
      <c r="I205" s="40">
        <f>SUM(I204:I204)</f>
        <v>0</v>
      </c>
      <c r="J205" s="40">
        <f>SUM(J204:J204)</f>
        <v>0</v>
      </c>
      <c r="K205" s="42">
        <v>0</v>
      </c>
      <c r="L205" s="42">
        <f>SUM(L204:L204)</f>
        <v>0</v>
      </c>
      <c r="M205" s="42">
        <f>SUM(M204:M204)</f>
        <v>0</v>
      </c>
    </row>
    <row r="206" spans="2:13" ht="30" customHeight="1">
      <c r="B206" s="45"/>
      <c r="C206" s="34"/>
      <c r="D206" s="34"/>
      <c r="E206" s="34"/>
      <c r="F206" s="34" t="s">
        <v>18</v>
      </c>
      <c r="G206" s="42">
        <v>0.45</v>
      </c>
      <c r="H206" s="42">
        <v>0.24</v>
      </c>
      <c r="I206" s="42">
        <v>0.2</v>
      </c>
      <c r="J206" s="42">
        <v>0.05</v>
      </c>
      <c r="K206" s="46"/>
      <c r="L206" s="46"/>
      <c r="M206" s="46"/>
    </row>
    <row r="207" spans="2:13" ht="30" customHeight="1">
      <c r="B207" s="45"/>
      <c r="C207" s="34"/>
      <c r="D207" s="34"/>
      <c r="E207" s="34"/>
      <c r="F207" s="34" t="s">
        <v>19</v>
      </c>
      <c r="G207" s="42">
        <f>G205*G206</f>
        <v>0</v>
      </c>
      <c r="H207" s="42">
        <f>H205*H206</f>
        <v>0</v>
      </c>
      <c r="I207" s="42">
        <f>I205*I206</f>
        <v>0</v>
      </c>
      <c r="J207" s="42">
        <f>J205*J206</f>
        <v>0</v>
      </c>
      <c r="K207" s="46"/>
      <c r="L207" s="46"/>
      <c r="M207" s="46"/>
    </row>
    <row r="210" spans="2:10">
      <c r="B210" s="132"/>
      <c r="C210" s="132"/>
      <c r="D210" s="132"/>
      <c r="E210" s="132"/>
      <c r="F210" s="132"/>
      <c r="G210" s="132"/>
      <c r="H210" s="132"/>
      <c r="I210" s="132"/>
      <c r="J210" s="132"/>
    </row>
    <row r="211" spans="2:10">
      <c r="B211" s="18"/>
      <c r="C211" s="18"/>
      <c r="D211" s="18"/>
      <c r="E211" s="18"/>
      <c r="F211" s="18"/>
      <c r="G211" s="18"/>
      <c r="H211" s="18"/>
      <c r="I211" s="18"/>
      <c r="J211" s="18"/>
    </row>
    <row r="212" spans="2:10">
      <c r="B212" s="18"/>
      <c r="C212" s="18"/>
      <c r="D212" s="18"/>
      <c r="E212" s="18"/>
      <c r="F212" s="18"/>
      <c r="G212" s="18"/>
      <c r="H212" s="18"/>
      <c r="I212" s="18"/>
      <c r="J212" s="18"/>
    </row>
    <row r="213" spans="2:10">
      <c r="B213" s="18"/>
      <c r="C213" s="18"/>
      <c r="D213" s="18"/>
      <c r="E213" s="18"/>
      <c r="F213" s="18"/>
      <c r="G213" s="18"/>
      <c r="H213" s="18"/>
      <c r="I213" s="18"/>
      <c r="J213" s="18"/>
    </row>
    <row r="214" spans="2:10">
      <c r="B214" s="18"/>
      <c r="C214" s="18"/>
      <c r="D214" s="18"/>
      <c r="E214" s="18"/>
      <c r="F214" s="18"/>
      <c r="G214" s="18"/>
      <c r="H214" s="18"/>
      <c r="I214" s="18"/>
      <c r="J214" s="18"/>
    </row>
    <row r="215" spans="2:10">
      <c r="B215" s="18"/>
      <c r="C215" s="18"/>
      <c r="D215" s="18"/>
      <c r="E215" s="18"/>
      <c r="F215" s="18"/>
      <c r="G215" s="18"/>
      <c r="H215" s="18"/>
      <c r="I215" s="18"/>
      <c r="J215" s="18"/>
    </row>
    <row r="216" spans="2:10">
      <c r="B216" s="18"/>
      <c r="C216" s="18"/>
      <c r="D216" s="18"/>
      <c r="E216" s="18"/>
      <c r="F216" s="18"/>
      <c r="G216" s="18"/>
      <c r="H216" s="18"/>
      <c r="I216" s="18"/>
      <c r="J216" s="18"/>
    </row>
    <row r="217" spans="2:10">
      <c r="B217" s="18"/>
      <c r="C217" s="18"/>
      <c r="D217" s="18"/>
      <c r="E217" s="18"/>
      <c r="F217" s="18"/>
      <c r="G217" s="18"/>
      <c r="H217" s="18"/>
      <c r="I217" s="18"/>
      <c r="J217" s="18"/>
    </row>
    <row r="218" spans="2:10">
      <c r="B218" s="187" t="s">
        <v>87</v>
      </c>
      <c r="C218" s="187"/>
      <c r="D218" s="187"/>
      <c r="E218" s="18"/>
      <c r="F218" s="18"/>
      <c r="G218" s="18"/>
      <c r="H218" s="18"/>
      <c r="I218" s="18"/>
      <c r="J218" s="18"/>
    </row>
    <row r="219" spans="2:10">
      <c r="B219" s="18"/>
      <c r="C219" s="18"/>
      <c r="D219" s="18"/>
      <c r="E219" s="18"/>
      <c r="F219" s="18"/>
      <c r="G219" s="18"/>
      <c r="H219" s="18"/>
      <c r="I219" s="18"/>
      <c r="J219" s="18"/>
    </row>
    <row r="220" spans="2:10">
      <c r="B220" s="188" t="s">
        <v>319</v>
      </c>
      <c r="C220" s="189"/>
      <c r="D220" s="189"/>
      <c r="E220" s="190"/>
      <c r="F220" s="197" t="s">
        <v>88</v>
      </c>
      <c r="G220" s="198"/>
      <c r="H220" s="133"/>
      <c r="I220" s="18"/>
      <c r="J220" s="18"/>
    </row>
    <row r="221" spans="2:10">
      <c r="B221" s="191"/>
      <c r="C221" s="192"/>
      <c r="D221" s="192"/>
      <c r="E221" s="193"/>
      <c r="F221" s="199" t="s">
        <v>89</v>
      </c>
      <c r="G221" s="200"/>
      <c r="H221" s="201" t="s">
        <v>90</v>
      </c>
      <c r="I221" s="202"/>
      <c r="J221" s="203"/>
    </row>
    <row r="222" spans="2:10">
      <c r="B222" s="191"/>
      <c r="C222" s="192"/>
      <c r="D222" s="192"/>
      <c r="E222" s="193"/>
      <c r="F222" s="40" t="s">
        <v>91</v>
      </c>
      <c r="G222" s="40" t="s">
        <v>92</v>
      </c>
      <c r="H222" s="204"/>
      <c r="I222" s="205"/>
      <c r="J222" s="206"/>
    </row>
    <row r="223" spans="2:10">
      <c r="B223" s="194"/>
      <c r="C223" s="195"/>
      <c r="D223" s="195"/>
      <c r="E223" s="196"/>
      <c r="F223" s="134">
        <v>41292</v>
      </c>
      <c r="G223" s="135">
        <v>41381</v>
      </c>
      <c r="H223" s="136"/>
      <c r="I223" s="137"/>
      <c r="J223" s="138">
        <v>23.36</v>
      </c>
    </row>
    <row r="224" spans="2:10">
      <c r="B224" s="139"/>
      <c r="C224" s="139"/>
      <c r="D224" s="139"/>
      <c r="E224" s="139"/>
      <c r="F224" s="135">
        <v>41382</v>
      </c>
      <c r="G224" s="135">
        <v>41472</v>
      </c>
      <c r="H224" s="136"/>
      <c r="I224" s="137"/>
      <c r="J224" s="140">
        <v>23.17</v>
      </c>
    </row>
    <row r="225" spans="2:10">
      <c r="B225" s="139"/>
      <c r="C225" s="139"/>
      <c r="D225" s="139"/>
      <c r="E225" s="139"/>
      <c r="F225" s="134">
        <v>41473</v>
      </c>
      <c r="G225" s="135">
        <v>41564</v>
      </c>
      <c r="H225" s="136"/>
      <c r="I225" s="137"/>
      <c r="J225" s="141">
        <v>23.17</v>
      </c>
    </row>
    <row r="226" spans="2:10">
      <c r="B226" s="139"/>
      <c r="C226" s="139"/>
      <c r="D226" s="139"/>
      <c r="E226" s="139"/>
      <c r="F226" s="135">
        <v>41565</v>
      </c>
      <c r="G226" s="135">
        <v>41656</v>
      </c>
      <c r="H226" s="136"/>
      <c r="I226" s="137"/>
      <c r="J226" s="141">
        <v>23.17</v>
      </c>
    </row>
    <row r="227" spans="2:10">
      <c r="B227" s="139"/>
      <c r="C227" s="139"/>
      <c r="D227" s="139"/>
      <c r="E227" s="139"/>
      <c r="F227" s="135">
        <v>41657</v>
      </c>
      <c r="G227" s="135">
        <v>41746</v>
      </c>
      <c r="H227" s="136"/>
      <c r="I227" s="137"/>
      <c r="J227" s="141">
        <v>23.98</v>
      </c>
    </row>
    <row r="228" spans="2:10">
      <c r="B228" s="18"/>
      <c r="C228" s="18"/>
      <c r="D228" s="18"/>
      <c r="E228" s="18"/>
      <c r="F228" s="18"/>
      <c r="G228" s="18"/>
      <c r="H228" s="136"/>
      <c r="I228" s="136"/>
      <c r="J228" s="136"/>
    </row>
    <row r="229" spans="2:10">
      <c r="B229" s="188" t="s">
        <v>320</v>
      </c>
      <c r="C229" s="189"/>
      <c r="D229" s="189"/>
      <c r="E229" s="190"/>
      <c r="F229" s="197" t="s">
        <v>88</v>
      </c>
      <c r="G229" s="198"/>
      <c r="H229" s="142"/>
      <c r="I229" s="136"/>
      <c r="J229" s="136"/>
    </row>
    <row r="230" spans="2:10">
      <c r="B230" s="191"/>
      <c r="C230" s="192"/>
      <c r="D230" s="192"/>
      <c r="E230" s="193"/>
      <c r="F230" s="199" t="s">
        <v>89</v>
      </c>
      <c r="G230" s="200"/>
      <c r="H230" s="207" t="s">
        <v>94</v>
      </c>
      <c r="I230" s="208"/>
      <c r="J230" s="209"/>
    </row>
    <row r="231" spans="2:10">
      <c r="B231" s="191"/>
      <c r="C231" s="192"/>
      <c r="D231" s="192"/>
      <c r="E231" s="193"/>
      <c r="F231" s="40" t="s">
        <v>91</v>
      </c>
      <c r="G231" s="40" t="s">
        <v>92</v>
      </c>
      <c r="H231" s="210"/>
      <c r="I231" s="211"/>
      <c r="J231" s="212"/>
    </row>
    <row r="232" spans="2:10">
      <c r="B232" s="194"/>
      <c r="C232" s="195"/>
      <c r="D232" s="195"/>
      <c r="E232" s="196"/>
      <c r="F232" s="40"/>
      <c r="G232" s="40"/>
      <c r="H232" s="136"/>
      <c r="I232" s="137" t="s">
        <v>93</v>
      </c>
      <c r="J232" s="143"/>
    </row>
    <row r="233" spans="2:10">
      <c r="B233" s="18"/>
      <c r="C233" s="18"/>
      <c r="D233" s="18"/>
      <c r="E233" s="18"/>
      <c r="F233" s="18"/>
      <c r="G233" s="18"/>
      <c r="H233" s="136"/>
      <c r="I233" s="136"/>
      <c r="J233" s="136"/>
    </row>
    <row r="234" spans="2:10">
      <c r="B234" s="188" t="s">
        <v>321</v>
      </c>
      <c r="C234" s="189"/>
      <c r="D234" s="189"/>
      <c r="E234" s="190"/>
      <c r="F234" s="197" t="s">
        <v>88</v>
      </c>
      <c r="G234" s="198"/>
      <c r="H234" s="136"/>
      <c r="I234" s="136"/>
      <c r="J234" s="136"/>
    </row>
    <row r="235" spans="2:10">
      <c r="B235" s="191"/>
      <c r="C235" s="192"/>
      <c r="D235" s="192"/>
      <c r="E235" s="193"/>
      <c r="F235" s="199" t="s">
        <v>89</v>
      </c>
      <c r="G235" s="200"/>
      <c r="H235" s="207" t="s">
        <v>94</v>
      </c>
      <c r="I235" s="208"/>
      <c r="J235" s="209"/>
    </row>
    <row r="236" spans="2:10">
      <c r="B236" s="191"/>
      <c r="C236" s="192"/>
      <c r="D236" s="192"/>
      <c r="E236" s="193"/>
      <c r="F236" s="40" t="s">
        <v>91</v>
      </c>
      <c r="G236" s="40" t="s">
        <v>92</v>
      </c>
      <c r="H236" s="210"/>
      <c r="I236" s="211"/>
      <c r="J236" s="212"/>
    </row>
    <row r="237" spans="2:10">
      <c r="B237" s="194"/>
      <c r="C237" s="195"/>
      <c r="D237" s="195"/>
      <c r="E237" s="196"/>
      <c r="F237" s="144"/>
      <c r="G237" s="144"/>
      <c r="H237" s="136"/>
      <c r="I237" s="137"/>
      <c r="J237" s="143"/>
    </row>
    <row r="238" spans="2:10">
      <c r="B238" s="139"/>
      <c r="C238" s="139"/>
      <c r="D238" s="139"/>
      <c r="E238" s="139"/>
      <c r="F238" s="134"/>
      <c r="G238" s="135"/>
      <c r="H238" s="136"/>
      <c r="I238" s="137"/>
      <c r="J238" s="145"/>
    </row>
    <row r="239" spans="2:10">
      <c r="B239" s="139"/>
      <c r="C239" s="139"/>
      <c r="D239" s="139"/>
      <c r="E239" s="139"/>
      <c r="F239" s="134"/>
      <c r="G239" s="135"/>
      <c r="H239" s="136"/>
      <c r="I239" s="137"/>
      <c r="J239" s="145"/>
    </row>
    <row r="240" spans="2:10">
      <c r="B240" s="139"/>
      <c r="C240" s="139"/>
      <c r="D240" s="139"/>
      <c r="E240" s="139"/>
      <c r="F240" s="146"/>
      <c r="G240" s="146"/>
      <c r="H240" s="136"/>
      <c r="I240" s="137"/>
      <c r="J240" s="145"/>
    </row>
    <row r="241" spans="2:10">
      <c r="B241" s="18"/>
      <c r="C241" s="18"/>
      <c r="D241" s="18"/>
      <c r="E241" s="18"/>
      <c r="F241" s="18"/>
      <c r="G241" s="18"/>
      <c r="H241" s="136"/>
      <c r="I241" s="136"/>
      <c r="J241" s="136"/>
    </row>
    <row r="242" spans="2:10">
      <c r="B242" s="188" t="s">
        <v>322</v>
      </c>
      <c r="C242" s="189"/>
      <c r="D242" s="189"/>
      <c r="E242" s="190"/>
      <c r="F242" s="197" t="s">
        <v>88</v>
      </c>
      <c r="G242" s="198"/>
      <c r="H242" s="136"/>
      <c r="I242" s="136"/>
      <c r="J242" s="136"/>
    </row>
    <row r="243" spans="2:10">
      <c r="B243" s="191"/>
      <c r="C243" s="192"/>
      <c r="D243" s="192"/>
      <c r="E243" s="193"/>
      <c r="F243" s="199" t="s">
        <v>89</v>
      </c>
      <c r="G243" s="200"/>
      <c r="H243" s="207" t="s">
        <v>94</v>
      </c>
      <c r="I243" s="208"/>
      <c r="J243" s="209"/>
    </row>
    <row r="244" spans="2:10">
      <c r="B244" s="191"/>
      <c r="C244" s="192"/>
      <c r="D244" s="192"/>
      <c r="E244" s="193"/>
      <c r="F244" s="40" t="s">
        <v>91</v>
      </c>
      <c r="G244" s="40" t="s">
        <v>92</v>
      </c>
      <c r="H244" s="210"/>
      <c r="I244" s="211"/>
      <c r="J244" s="212"/>
    </row>
    <row r="245" spans="2:10">
      <c r="B245" s="194"/>
      <c r="C245" s="195"/>
      <c r="D245" s="195"/>
      <c r="E245" s="196"/>
      <c r="F245" s="144"/>
      <c r="G245" s="144"/>
      <c r="H245" s="136"/>
      <c r="I245" s="137" t="s">
        <v>93</v>
      </c>
      <c r="J245" s="147"/>
    </row>
    <row r="246" spans="2:10">
      <c r="B246" s="139"/>
      <c r="C246" s="139"/>
      <c r="D246" s="139"/>
      <c r="E246" s="139"/>
      <c r="F246" s="135"/>
      <c r="G246" s="148"/>
      <c r="H246" s="136"/>
      <c r="I246" s="137"/>
      <c r="J246" s="147"/>
    </row>
    <row r="247" spans="2:10">
      <c r="B247" s="18"/>
      <c r="C247" s="18"/>
      <c r="D247" s="18"/>
      <c r="E247" s="18"/>
      <c r="F247" s="18"/>
      <c r="G247" s="18"/>
      <c r="H247" s="136"/>
      <c r="I247" s="137" t="s">
        <v>93</v>
      </c>
      <c r="J247" s="145"/>
    </row>
    <row r="248" spans="2:10">
      <c r="B248" s="18"/>
      <c r="C248" s="18"/>
      <c r="D248" s="18"/>
      <c r="E248" s="18"/>
      <c r="F248" s="18"/>
      <c r="G248" s="18"/>
      <c r="H248" s="136"/>
      <c r="I248" s="137"/>
      <c r="J248" s="149"/>
    </row>
    <row r="249" spans="2:10" ht="15.75" thickBot="1">
      <c r="B249" s="18"/>
      <c r="C249" s="18"/>
      <c r="D249" s="18"/>
      <c r="E249" s="18"/>
      <c r="F249" s="24" t="s">
        <v>95</v>
      </c>
      <c r="G249" s="18"/>
      <c r="H249" s="18"/>
      <c r="I249" s="150" t="s">
        <v>93</v>
      </c>
      <c r="J249" s="151">
        <f>SUM(J223:J227)</f>
        <v>116.85000000000001</v>
      </c>
    </row>
    <row r="250" spans="2:10" ht="15.75" thickTop="1">
      <c r="B250" s="18"/>
      <c r="C250" s="18"/>
      <c r="D250" s="18"/>
      <c r="E250" s="18"/>
      <c r="F250" s="18"/>
      <c r="G250" s="18"/>
      <c r="H250" s="18"/>
      <c r="I250" s="18"/>
      <c r="J250" s="18"/>
    </row>
  </sheetData>
  <mergeCells count="21">
    <mergeCell ref="B234:E237"/>
    <mergeCell ref="F234:G234"/>
    <mergeCell ref="F235:G235"/>
    <mergeCell ref="H235:J236"/>
    <mergeCell ref="B242:E245"/>
    <mergeCell ref="F242:G242"/>
    <mergeCell ref="F243:G243"/>
    <mergeCell ref="H243:J244"/>
    <mergeCell ref="B220:E223"/>
    <mergeCell ref="F220:G220"/>
    <mergeCell ref="F221:G221"/>
    <mergeCell ref="H221:J222"/>
    <mergeCell ref="B229:E232"/>
    <mergeCell ref="F229:G229"/>
    <mergeCell ref="F230:G230"/>
    <mergeCell ref="H230:J231"/>
    <mergeCell ref="B6:D6"/>
    <mergeCell ref="B12:D12"/>
    <mergeCell ref="B5:D5"/>
    <mergeCell ref="B202:D202"/>
    <mergeCell ref="B218:D218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rowBreaks count="1" manualBreakCount="1">
    <brk id="209" max="12" man="1"/>
  </row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zoomScale="75" zoomScaleNormal="75" workbookViewId="0">
      <selection activeCell="G8" sqref="G8"/>
    </sheetView>
  </sheetViews>
  <sheetFormatPr defaultRowHeight="15"/>
  <cols>
    <col min="2" max="2" width="15.7109375" customWidth="1"/>
    <col min="3" max="3" width="18.710937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4.28515625" customWidth="1"/>
    <col min="11" max="11" width="15" bestFit="1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2" t="s">
        <v>0</v>
      </c>
      <c r="C7" s="2"/>
      <c r="D7" s="3" t="s">
        <v>96</v>
      </c>
      <c r="E7" s="4"/>
      <c r="F7" s="5"/>
      <c r="G7" s="5"/>
      <c r="H7" s="6"/>
      <c r="I7" s="6"/>
      <c r="J7" s="6"/>
      <c r="K7" s="5"/>
      <c r="L7" s="5"/>
      <c r="M7" s="5"/>
    </row>
    <row r="8" spans="1:13" ht="26.25" customHeight="1">
      <c r="A8" s="18"/>
      <c r="B8" s="2" t="s">
        <v>1</v>
      </c>
      <c r="C8" s="2"/>
      <c r="D8" s="7" t="s">
        <v>2</v>
      </c>
      <c r="E8" s="8"/>
      <c r="F8" s="5"/>
      <c r="G8" s="5"/>
      <c r="H8" s="6"/>
      <c r="I8" s="6"/>
      <c r="J8" s="6"/>
      <c r="K8" s="5"/>
      <c r="L8" s="5"/>
      <c r="M8" s="5"/>
    </row>
    <row r="9" spans="1:13" ht="15" customHeight="1">
      <c r="A9" s="18"/>
      <c r="B9" s="2"/>
      <c r="C9" s="2"/>
      <c r="D9" s="9"/>
      <c r="E9" s="10"/>
      <c r="F9" s="5"/>
      <c r="G9" s="5"/>
      <c r="H9" s="6"/>
      <c r="I9" s="6"/>
      <c r="J9" s="6"/>
      <c r="K9" s="5"/>
      <c r="L9" s="5"/>
      <c r="M9" s="5"/>
    </row>
    <row r="10" spans="1:13" ht="15" customHeight="1">
      <c r="A10" s="18"/>
      <c r="B10" s="11" t="s">
        <v>3</v>
      </c>
      <c r="C10" s="12"/>
      <c r="D10" s="9"/>
      <c r="E10" s="10"/>
      <c r="F10" s="5"/>
      <c r="G10" s="5"/>
      <c r="H10" s="6"/>
      <c r="I10" s="6"/>
      <c r="J10" s="6"/>
      <c r="K10" s="5"/>
      <c r="L10" s="5"/>
      <c r="M10" s="5"/>
    </row>
    <row r="11" spans="1:13">
      <c r="A11" s="1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1" customHeight="1">
      <c r="A12" s="18"/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47.25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63" t="s">
        <v>134</v>
      </c>
      <c r="C14" s="58"/>
      <c r="D14" s="58"/>
      <c r="E14" s="59" t="s">
        <v>135</v>
      </c>
      <c r="F14" s="59"/>
      <c r="G14" s="60"/>
      <c r="H14" s="60"/>
      <c r="I14" s="60"/>
      <c r="J14" s="60"/>
      <c r="K14" s="61"/>
      <c r="L14" s="68"/>
      <c r="M14" s="68">
        <v>108.96</v>
      </c>
    </row>
    <row r="15" spans="1:13" ht="30" customHeight="1">
      <c r="B15" s="45"/>
      <c r="C15" s="34"/>
      <c r="D15" s="34"/>
      <c r="E15" s="34"/>
      <c r="F15" s="34" t="s">
        <v>17</v>
      </c>
      <c r="G15" s="40">
        <f>SUM(G14:G14)</f>
        <v>0</v>
      </c>
      <c r="H15" s="40">
        <f>SUM(H14:H14)</f>
        <v>0</v>
      </c>
      <c r="I15" s="40">
        <f>SUM(I14:I14)</f>
        <v>0</v>
      </c>
      <c r="J15" s="40">
        <f>SUM(J14:J14)</f>
        <v>0</v>
      </c>
      <c r="K15" s="42">
        <f>SUM(K14:K14)</f>
        <v>0</v>
      </c>
      <c r="L15" s="42">
        <v>0</v>
      </c>
      <c r="M15" s="42">
        <f>SUM(M14)</f>
        <v>108.96</v>
      </c>
    </row>
    <row r="16" spans="1:13" ht="30" customHeight="1">
      <c r="B16" s="45"/>
      <c r="C16" s="34"/>
      <c r="D16" s="34"/>
      <c r="E16" s="34"/>
      <c r="F16" s="34" t="s">
        <v>18</v>
      </c>
      <c r="G16" s="42">
        <v>0.45</v>
      </c>
      <c r="H16" s="42">
        <v>0.24</v>
      </c>
      <c r="I16" s="42">
        <v>0.2</v>
      </c>
      <c r="J16" s="42">
        <v>0.05</v>
      </c>
      <c r="K16" s="46"/>
      <c r="L16" s="64"/>
      <c r="M16" s="64"/>
    </row>
    <row r="17" spans="2:13" ht="30" customHeight="1">
      <c r="B17" s="45"/>
      <c r="C17" s="34"/>
      <c r="D17" s="34"/>
      <c r="E17" s="34"/>
      <c r="F17" s="34" t="s">
        <v>19</v>
      </c>
      <c r="G17" s="42">
        <f>G15*G16</f>
        <v>0</v>
      </c>
      <c r="H17" s="42">
        <f>H15*H16</f>
        <v>0</v>
      </c>
      <c r="I17" s="42">
        <f>I15*I16</f>
        <v>0</v>
      </c>
      <c r="J17" s="42">
        <f>J15*J16</f>
        <v>0</v>
      </c>
      <c r="K17" s="46"/>
      <c r="L17" s="46"/>
      <c r="M17" s="46"/>
    </row>
    <row r="18" spans="2:13" ht="15" customHeight="1"/>
    <row r="20" spans="2:13" ht="15.75">
      <c r="B20" s="17" t="s">
        <v>20</v>
      </c>
      <c r="C20" s="17"/>
      <c r="D20" s="12"/>
      <c r="E20" s="6"/>
      <c r="F20" s="6"/>
      <c r="G20" s="6"/>
      <c r="H20" s="6"/>
      <c r="I20" s="6"/>
      <c r="J20" s="6"/>
      <c r="K20" s="6"/>
    </row>
    <row r="21" spans="2:13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3" ht="47.1" customHeight="1">
      <c r="B22" s="183" t="s">
        <v>4</v>
      </c>
      <c r="C22" s="184"/>
      <c r="D22" s="185"/>
      <c r="E22" s="38" t="s">
        <v>5</v>
      </c>
      <c r="F22" s="38" t="s">
        <v>6</v>
      </c>
      <c r="G22" s="38" t="s">
        <v>7</v>
      </c>
      <c r="H22" s="38" t="s">
        <v>8</v>
      </c>
      <c r="I22" s="38" t="s">
        <v>9</v>
      </c>
      <c r="J22" s="38" t="s">
        <v>10</v>
      </c>
      <c r="K22" s="38" t="s">
        <v>11</v>
      </c>
      <c r="L22" s="38" t="s">
        <v>12</v>
      </c>
      <c r="M22" s="38" t="s">
        <v>13</v>
      </c>
    </row>
    <row r="23" spans="2:13" ht="47.25" customHeight="1">
      <c r="B23" s="32" t="s">
        <v>14</v>
      </c>
      <c r="C23" s="33" t="s">
        <v>15</v>
      </c>
      <c r="D23" s="33" t="s">
        <v>16</v>
      </c>
      <c r="E23" s="34"/>
      <c r="F23" s="34"/>
      <c r="G23" s="34"/>
      <c r="H23" s="34"/>
      <c r="I23" s="34"/>
      <c r="J23" s="34"/>
      <c r="K23" s="34"/>
      <c r="L23" s="34"/>
      <c r="M23" s="34"/>
    </row>
    <row r="24" spans="2:13" ht="43.5">
      <c r="B24" s="63" t="s">
        <v>323</v>
      </c>
      <c r="C24" s="58"/>
      <c r="D24" s="58"/>
      <c r="E24" s="59" t="s">
        <v>137</v>
      </c>
      <c r="F24" s="59" t="s">
        <v>138</v>
      </c>
      <c r="G24" s="60"/>
      <c r="H24" s="60"/>
      <c r="I24" s="60"/>
      <c r="J24" s="60"/>
      <c r="K24" s="61">
        <v>69</v>
      </c>
      <c r="L24" s="68" t="s">
        <v>324</v>
      </c>
      <c r="M24" s="68" t="s">
        <v>140</v>
      </c>
    </row>
    <row r="25" spans="2:13" ht="30" customHeight="1">
      <c r="B25" s="45"/>
      <c r="C25" s="34"/>
      <c r="D25" s="34"/>
      <c r="E25" s="34"/>
      <c r="F25" s="34" t="s">
        <v>17</v>
      </c>
      <c r="G25" s="40">
        <f>SUM(G24:G24)</f>
        <v>0</v>
      </c>
      <c r="H25" s="40">
        <f>SUM(H24:H24)</f>
        <v>0</v>
      </c>
      <c r="I25" s="40">
        <f>SUM(I24:I24)</f>
        <v>0</v>
      </c>
      <c r="J25" s="40">
        <f>SUM(J24:J24)</f>
        <v>0</v>
      </c>
      <c r="K25" s="42">
        <f>SUM(K24)</f>
        <v>69</v>
      </c>
      <c r="L25" s="42">
        <v>70.2</v>
      </c>
      <c r="M25" s="42">
        <v>249</v>
      </c>
    </row>
    <row r="26" spans="2:13" ht="30" customHeight="1">
      <c r="B26" s="45"/>
      <c r="C26" s="34"/>
      <c r="D26" s="34"/>
      <c r="E26" s="34"/>
      <c r="F26" s="34" t="s">
        <v>18</v>
      </c>
      <c r="G26" s="42">
        <v>0.45</v>
      </c>
      <c r="H26" s="42">
        <v>0.24</v>
      </c>
      <c r="I26" s="42">
        <v>0.2</v>
      </c>
      <c r="J26" s="42">
        <v>0.05</v>
      </c>
      <c r="K26" s="64"/>
      <c r="L26" s="46"/>
      <c r="M26" s="46"/>
    </row>
    <row r="27" spans="2:13" ht="30" customHeight="1">
      <c r="B27" s="45"/>
      <c r="C27" s="34"/>
      <c r="D27" s="34"/>
      <c r="E27" s="34"/>
      <c r="F27" s="34" t="s">
        <v>19</v>
      </c>
      <c r="G27" s="42">
        <f t="shared" ref="G27:J28" si="0">G25*G26</f>
        <v>0</v>
      </c>
      <c r="H27" s="42">
        <f t="shared" si="0"/>
        <v>0</v>
      </c>
      <c r="I27" s="42">
        <f t="shared" si="0"/>
        <v>0</v>
      </c>
      <c r="J27" s="42">
        <f t="shared" si="0"/>
        <v>0</v>
      </c>
      <c r="K27" s="46"/>
      <c r="L27" s="46"/>
      <c r="M27" s="46"/>
    </row>
    <row r="28" spans="2:13" ht="30" customHeight="1">
      <c r="B28" s="16"/>
      <c r="C28" s="13"/>
      <c r="D28" s="13"/>
      <c r="E28" s="13"/>
      <c r="F28" s="13" t="s">
        <v>19</v>
      </c>
      <c r="G28" s="14">
        <f t="shared" si="0"/>
        <v>0</v>
      </c>
      <c r="H28" s="14">
        <f t="shared" si="0"/>
        <v>0</v>
      </c>
      <c r="I28" s="14">
        <f t="shared" si="0"/>
        <v>0</v>
      </c>
      <c r="J28" s="14">
        <f t="shared" si="0"/>
        <v>0</v>
      </c>
      <c r="K28" s="15"/>
      <c r="L28" s="15"/>
      <c r="M28" s="15"/>
    </row>
  </sheetData>
  <mergeCells count="4">
    <mergeCell ref="B6:D6"/>
    <mergeCell ref="B5:D5"/>
    <mergeCell ref="B12:D12"/>
    <mergeCell ref="B22:D22"/>
  </mergeCells>
  <dataValidations count="1">
    <dataValidation allowBlank="1" showInputMessage="1" showErrorMessage="1" sqref="K14 K24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dimension ref="A1:M28"/>
  <sheetViews>
    <sheetView showGridLines="0" zoomScale="75" zoomScaleNormal="75" zoomScaleSheetLayoutView="75" zoomScalePageLayoutView="75" workbookViewId="0">
      <selection activeCell="F33" sqref="F33"/>
    </sheetView>
  </sheetViews>
  <sheetFormatPr defaultRowHeight="15"/>
  <cols>
    <col min="2" max="2" width="15" customWidth="1"/>
    <col min="3" max="3" width="12.5703125" customWidth="1"/>
    <col min="4" max="4" width="14.85546875" customWidth="1"/>
    <col min="5" max="5" width="22.7109375" customWidth="1"/>
    <col min="6" max="6" width="31" customWidth="1"/>
    <col min="7" max="7" width="10.42578125" bestFit="1" customWidth="1"/>
    <col min="8" max="8" width="14.140625" bestFit="1" customWidth="1"/>
    <col min="9" max="9" width="10.42578125" bestFit="1" customWidth="1"/>
    <col min="10" max="10" width="13.7109375" customWidth="1"/>
    <col min="11" max="11" width="16.28515625" customWidth="1"/>
    <col min="12" max="12" width="12.7109375" bestFit="1" customWidth="1"/>
    <col min="13" max="13" width="12.140625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19" t="s">
        <v>0</v>
      </c>
      <c r="C7" s="19"/>
      <c r="D7" s="20" t="s">
        <v>97</v>
      </c>
      <c r="E7" s="21"/>
      <c r="F7" s="24"/>
      <c r="G7" s="24"/>
      <c r="H7" s="18"/>
      <c r="I7" s="18"/>
      <c r="J7" s="18"/>
      <c r="K7" s="24"/>
      <c r="L7" s="24"/>
      <c r="M7" s="24"/>
    </row>
    <row r="8" spans="1:13" ht="26.25" customHeight="1">
      <c r="A8" s="18"/>
      <c r="B8" s="19" t="s">
        <v>1</v>
      </c>
      <c r="C8" s="19"/>
      <c r="D8" s="25" t="s">
        <v>98</v>
      </c>
      <c r="E8" s="26"/>
      <c r="F8" s="26"/>
      <c r="G8" s="24"/>
      <c r="H8" s="18"/>
      <c r="I8" s="18"/>
      <c r="J8" s="18"/>
      <c r="K8" s="24"/>
      <c r="L8" s="24"/>
      <c r="M8" s="24"/>
    </row>
    <row r="9" spans="1:13" ht="15.75">
      <c r="A9" s="18"/>
      <c r="B9" s="19"/>
      <c r="C9" s="19"/>
      <c r="D9" s="27"/>
      <c r="E9" s="22"/>
      <c r="F9" s="22"/>
      <c r="G9" s="24"/>
      <c r="H9" s="18"/>
      <c r="I9" s="18"/>
      <c r="J9" s="18"/>
      <c r="K9" s="24"/>
      <c r="L9" s="24"/>
      <c r="M9" s="24"/>
    </row>
    <row r="10" spans="1:13" ht="15.75">
      <c r="A10" s="18"/>
      <c r="B10" s="11" t="s">
        <v>3</v>
      </c>
      <c r="C10" s="12"/>
      <c r="D10" s="27"/>
      <c r="E10" s="22"/>
      <c r="F10" s="22"/>
      <c r="G10" s="24"/>
      <c r="H10" s="18"/>
      <c r="I10" s="18"/>
      <c r="J10" s="18"/>
      <c r="K10" s="24"/>
      <c r="L10" s="24"/>
      <c r="M10" s="24"/>
    </row>
    <row r="11" spans="1:1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47.1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39">
        <v>41408</v>
      </c>
      <c r="C14" s="40"/>
      <c r="D14" s="40"/>
      <c r="E14" s="41" t="s">
        <v>67</v>
      </c>
      <c r="F14" s="40"/>
      <c r="G14" s="40"/>
      <c r="H14" s="40"/>
      <c r="I14" s="40"/>
      <c r="J14" s="40"/>
      <c r="K14" s="40"/>
      <c r="L14" s="42">
        <v>612</v>
      </c>
      <c r="M14" s="40"/>
    </row>
    <row r="15" spans="1:13" ht="30" customHeight="1">
      <c r="B15" s="43" t="s">
        <v>134</v>
      </c>
      <c r="C15" s="40"/>
      <c r="D15" s="40"/>
      <c r="E15" s="41" t="s">
        <v>135</v>
      </c>
      <c r="F15" s="40"/>
      <c r="G15" s="40"/>
      <c r="H15" s="40"/>
      <c r="I15" s="40"/>
      <c r="J15" s="40"/>
      <c r="K15" s="40"/>
      <c r="L15" s="42"/>
      <c r="M15" s="44">
        <v>119.31</v>
      </c>
    </row>
    <row r="16" spans="1:13" ht="30" customHeight="1">
      <c r="B16" s="45"/>
      <c r="C16" s="34"/>
      <c r="D16" s="34"/>
      <c r="E16" s="34"/>
      <c r="F16" s="34" t="s">
        <v>17</v>
      </c>
      <c r="G16" s="40">
        <f t="shared" ref="G16:K16" si="0">SUM(G14:G14)</f>
        <v>0</v>
      </c>
      <c r="H16" s="40">
        <f t="shared" si="0"/>
        <v>0</v>
      </c>
      <c r="I16" s="40">
        <f t="shared" si="0"/>
        <v>0</v>
      </c>
      <c r="J16" s="40">
        <f t="shared" si="0"/>
        <v>0</v>
      </c>
      <c r="K16" s="42">
        <f t="shared" si="0"/>
        <v>0</v>
      </c>
      <c r="L16" s="42">
        <f>SUM(L14:L14)</f>
        <v>612</v>
      </c>
      <c r="M16" s="42">
        <f>SUM(M14:M15)</f>
        <v>119.31</v>
      </c>
    </row>
    <row r="17" spans="2:13" ht="30" customHeight="1">
      <c r="B17" s="45"/>
      <c r="C17" s="34"/>
      <c r="D17" s="34"/>
      <c r="E17" s="34"/>
      <c r="F17" s="34" t="s">
        <v>18</v>
      </c>
      <c r="G17" s="42">
        <v>0.45</v>
      </c>
      <c r="H17" s="42">
        <v>0.24</v>
      </c>
      <c r="I17" s="42">
        <v>0.2</v>
      </c>
      <c r="J17" s="42">
        <v>0.05</v>
      </c>
      <c r="K17" s="46"/>
      <c r="L17" s="46"/>
      <c r="M17" s="46"/>
    </row>
    <row r="18" spans="2:13" ht="30" customHeight="1">
      <c r="B18" s="45"/>
      <c r="C18" s="34"/>
      <c r="D18" s="34"/>
      <c r="E18" s="34"/>
      <c r="F18" s="34" t="s">
        <v>19</v>
      </c>
      <c r="G18" s="42">
        <f>G16*G17</f>
        <v>0</v>
      </c>
      <c r="H18" s="42">
        <f>H16*H17</f>
        <v>0</v>
      </c>
      <c r="I18" s="42">
        <f>I16*I17</f>
        <v>0</v>
      </c>
      <c r="J18" s="42">
        <f>J16*J17</f>
        <v>0</v>
      </c>
      <c r="K18" s="46"/>
      <c r="L18" s="46"/>
      <c r="M18" s="46"/>
    </row>
    <row r="21" spans="2:13" ht="15.75">
      <c r="B21" s="17" t="s">
        <v>20</v>
      </c>
      <c r="C21" s="17"/>
      <c r="D21" s="12"/>
      <c r="E21" s="18"/>
      <c r="F21" s="18"/>
      <c r="G21" s="18"/>
      <c r="H21" s="18"/>
      <c r="I21" s="18"/>
      <c r="J21" s="18"/>
      <c r="K21" s="18"/>
    </row>
    <row r="22" spans="2:13" ht="15" customHeight="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2:13" ht="47.1" customHeight="1">
      <c r="B23" s="183" t="s">
        <v>4</v>
      </c>
      <c r="C23" s="184"/>
      <c r="D23" s="185"/>
      <c r="E23" s="38" t="s">
        <v>5</v>
      </c>
      <c r="F23" s="38" t="s">
        <v>6</v>
      </c>
      <c r="G23" s="38" t="s">
        <v>7</v>
      </c>
      <c r="H23" s="38" t="s">
        <v>8</v>
      </c>
      <c r="I23" s="38" t="s">
        <v>9</v>
      </c>
      <c r="J23" s="38" t="s">
        <v>10</v>
      </c>
      <c r="K23" s="38" t="s">
        <v>11</v>
      </c>
      <c r="L23" s="38" t="s">
        <v>12</v>
      </c>
      <c r="M23" s="38" t="s">
        <v>13</v>
      </c>
    </row>
    <row r="24" spans="2:13" ht="30" customHeight="1">
      <c r="B24" s="32" t="s">
        <v>14</v>
      </c>
      <c r="C24" s="33" t="s">
        <v>15</v>
      </c>
      <c r="D24" s="33" t="s">
        <v>16</v>
      </c>
      <c r="E24" s="34"/>
      <c r="F24" s="34"/>
      <c r="G24" s="34"/>
      <c r="H24" s="34"/>
      <c r="I24" s="34"/>
      <c r="J24" s="34"/>
      <c r="K24" s="34"/>
      <c r="L24" s="34"/>
      <c r="M24" s="34"/>
    </row>
    <row r="25" spans="2:13" ht="29.25">
      <c r="B25" s="39">
        <v>41598</v>
      </c>
      <c r="C25" s="40"/>
      <c r="D25" s="40"/>
      <c r="E25" s="41" t="s">
        <v>325</v>
      </c>
      <c r="F25" s="40" t="s">
        <v>151</v>
      </c>
      <c r="G25" s="40"/>
      <c r="H25" s="40"/>
      <c r="I25" s="40"/>
      <c r="J25" s="40"/>
      <c r="K25" s="40"/>
      <c r="L25" s="42">
        <v>9.4</v>
      </c>
      <c r="M25" s="40"/>
    </row>
    <row r="26" spans="2:13" ht="30" customHeight="1">
      <c r="B26" s="45"/>
      <c r="C26" s="34"/>
      <c r="D26" s="34"/>
      <c r="E26" s="34"/>
      <c r="F26" s="34" t="s">
        <v>17</v>
      </c>
      <c r="G26" s="40">
        <f>SUM(G25:G25)</f>
        <v>0</v>
      </c>
      <c r="H26" s="40">
        <f>SUM(H25:H25)</f>
        <v>0</v>
      </c>
      <c r="I26" s="40">
        <f>SUM(I25:I25)</f>
        <v>0</v>
      </c>
      <c r="J26" s="40">
        <f>SUM(J25:J25)</f>
        <v>0</v>
      </c>
      <c r="K26" s="42">
        <v>0</v>
      </c>
      <c r="L26" s="42">
        <f>SUM(L25:L25)</f>
        <v>9.4</v>
      </c>
      <c r="M26" s="42">
        <f>SUM(M25:M25)</f>
        <v>0</v>
      </c>
    </row>
    <row r="27" spans="2:13" ht="30" customHeight="1">
      <c r="B27" s="45"/>
      <c r="C27" s="34"/>
      <c r="D27" s="34"/>
      <c r="E27" s="34"/>
      <c r="F27" s="34" t="s">
        <v>18</v>
      </c>
      <c r="G27" s="42">
        <v>0.45</v>
      </c>
      <c r="H27" s="42">
        <v>0.24</v>
      </c>
      <c r="I27" s="42">
        <v>0.2</v>
      </c>
      <c r="J27" s="42">
        <v>0.05</v>
      </c>
      <c r="K27" s="46"/>
      <c r="L27" s="46"/>
      <c r="M27" s="46"/>
    </row>
    <row r="28" spans="2:13" ht="30" customHeight="1">
      <c r="B28" s="45"/>
      <c r="C28" s="34"/>
      <c r="D28" s="34"/>
      <c r="E28" s="34"/>
      <c r="F28" s="34" t="s">
        <v>19</v>
      </c>
      <c r="G28" s="42">
        <f>G26*G27</f>
        <v>0</v>
      </c>
      <c r="H28" s="42">
        <f>H26*H27</f>
        <v>0</v>
      </c>
      <c r="I28" s="42">
        <f>I26*I27</f>
        <v>0</v>
      </c>
      <c r="J28" s="42">
        <f>J26*J27</f>
        <v>0</v>
      </c>
      <c r="K28" s="46"/>
      <c r="L28" s="46"/>
      <c r="M28" s="46"/>
    </row>
  </sheetData>
  <mergeCells count="4">
    <mergeCell ref="B6:D6"/>
    <mergeCell ref="B12:D12"/>
    <mergeCell ref="B5:D5"/>
    <mergeCell ref="B23:D23"/>
  </mergeCells>
  <pageMargins left="0.7" right="0.7" top="0.75" bottom="0.75" header="0.3" footer="0.3"/>
  <pageSetup paperSize="9" scale="67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1"/>
  <sheetViews>
    <sheetView showGridLines="0" topLeftCell="A4" zoomScale="75" zoomScaleNormal="75" workbookViewId="0">
      <selection activeCell="G8" sqref="G8"/>
    </sheetView>
  </sheetViews>
  <sheetFormatPr defaultRowHeight="15"/>
  <cols>
    <col min="2" max="2" width="15.85546875" customWidth="1"/>
    <col min="3" max="3" width="12.140625" bestFit="1" customWidth="1"/>
    <col min="4" max="4" width="13" customWidth="1"/>
    <col min="5" max="5" width="27.5703125" customWidth="1"/>
    <col min="6" max="6" width="27.85546875" customWidth="1"/>
    <col min="7" max="7" width="9.7109375" bestFit="1" customWidth="1"/>
    <col min="8" max="8" width="14" bestFit="1" customWidth="1"/>
    <col min="9" max="9" width="9.7109375" bestFit="1" customWidth="1"/>
    <col min="10" max="10" width="13.42578125" customWidth="1"/>
    <col min="11" max="11" width="14.710937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7" spans="1:13" ht="30" customHeight="1">
      <c r="A7" s="18"/>
      <c r="B7" s="19" t="s">
        <v>0</v>
      </c>
      <c r="C7" s="19"/>
      <c r="D7" s="20" t="s">
        <v>99</v>
      </c>
      <c r="E7" s="22"/>
      <c r="F7" s="24"/>
      <c r="G7" s="24"/>
      <c r="H7" s="18"/>
      <c r="I7" s="18"/>
      <c r="J7" s="18"/>
      <c r="K7" s="24"/>
      <c r="L7" s="24"/>
      <c r="M7" s="24"/>
    </row>
    <row r="8" spans="1:13" ht="30" customHeight="1">
      <c r="A8" s="18"/>
      <c r="B8" s="19" t="s">
        <v>100</v>
      </c>
      <c r="C8" s="19"/>
      <c r="D8" s="25" t="s">
        <v>2</v>
      </c>
      <c r="E8" s="26"/>
      <c r="F8" s="22"/>
      <c r="G8" s="22"/>
      <c r="H8" s="18"/>
      <c r="I8" s="18"/>
      <c r="J8" s="18"/>
      <c r="K8" s="24"/>
      <c r="L8" s="24"/>
      <c r="M8" s="24"/>
    </row>
    <row r="9" spans="1:13" ht="15.75">
      <c r="A9" s="18"/>
      <c r="B9" s="19"/>
      <c r="C9" s="19"/>
      <c r="D9" s="18"/>
      <c r="E9" s="18"/>
      <c r="F9" s="18"/>
      <c r="G9" s="18"/>
      <c r="H9" s="18"/>
      <c r="I9" s="18"/>
      <c r="J9" s="18"/>
      <c r="K9" s="24"/>
      <c r="L9" s="24"/>
      <c r="M9" s="24"/>
    </row>
    <row r="10" spans="1:13" ht="15.75">
      <c r="A10" s="18"/>
      <c r="B10" s="11" t="s">
        <v>3</v>
      </c>
      <c r="C10" s="12"/>
      <c r="D10" s="18"/>
      <c r="E10" s="18"/>
      <c r="F10" s="18"/>
      <c r="G10" s="18"/>
      <c r="H10" s="18"/>
      <c r="I10" s="18"/>
      <c r="J10" s="18"/>
      <c r="K10" s="24"/>
      <c r="L10" s="24"/>
      <c r="M10" s="24"/>
    </row>
    <row r="11" spans="1:1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47.25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63" t="s">
        <v>134</v>
      </c>
      <c r="C14" s="58"/>
      <c r="D14" s="58"/>
      <c r="E14" s="59" t="s">
        <v>135</v>
      </c>
      <c r="F14" s="41"/>
      <c r="G14" s="60"/>
      <c r="H14" s="60"/>
      <c r="I14" s="60"/>
      <c r="J14" s="60"/>
      <c r="K14" s="61"/>
      <c r="L14" s="68"/>
      <c r="M14" s="61">
        <v>114.51</v>
      </c>
    </row>
    <row r="15" spans="1:13" ht="30" customHeight="1">
      <c r="B15" s="45"/>
      <c r="C15" s="34"/>
      <c r="D15" s="34"/>
      <c r="E15" s="34"/>
      <c r="F15" s="34" t="s">
        <v>17</v>
      </c>
      <c r="G15" s="40">
        <v>0</v>
      </c>
      <c r="H15" s="40">
        <v>0</v>
      </c>
      <c r="I15" s="40">
        <v>0</v>
      </c>
      <c r="J15" s="40">
        <v>0</v>
      </c>
      <c r="K15" s="42">
        <v>0</v>
      </c>
      <c r="L15" s="42">
        <v>0</v>
      </c>
      <c r="M15" s="42">
        <f>SUM(M14)</f>
        <v>114.51</v>
      </c>
    </row>
    <row r="16" spans="1:13" ht="30" customHeight="1">
      <c r="B16" s="45"/>
      <c r="C16" s="34"/>
      <c r="D16" s="34"/>
      <c r="E16" s="34"/>
      <c r="F16" s="34" t="s">
        <v>18</v>
      </c>
      <c r="G16" s="42">
        <v>0.45</v>
      </c>
      <c r="H16" s="42">
        <v>0.24</v>
      </c>
      <c r="I16" s="42">
        <v>0.2</v>
      </c>
      <c r="J16" s="42">
        <v>0.05</v>
      </c>
      <c r="K16" s="46"/>
      <c r="L16" s="46"/>
      <c r="M16" s="46"/>
    </row>
    <row r="17" spans="1:13" ht="30" customHeight="1">
      <c r="B17" s="45"/>
      <c r="C17" s="34"/>
      <c r="D17" s="34"/>
      <c r="E17" s="34"/>
      <c r="F17" s="34" t="s">
        <v>19</v>
      </c>
      <c r="G17" s="42">
        <f>G15*G16</f>
        <v>0</v>
      </c>
      <c r="H17" s="42">
        <f>H15*H16</f>
        <v>0</v>
      </c>
      <c r="I17" s="42">
        <f>I15*I16</f>
        <v>0</v>
      </c>
      <c r="J17" s="42">
        <f>J15*J16</f>
        <v>0</v>
      </c>
      <c r="K17" s="108"/>
      <c r="L17" s="108"/>
      <c r="M17" s="108"/>
    </row>
    <row r="20" spans="1:13" ht="15.75">
      <c r="B20" s="17" t="s">
        <v>20</v>
      </c>
      <c r="C20" s="17"/>
      <c r="D20" s="12"/>
    </row>
    <row r="21" spans="1:13" ht="15.75">
      <c r="B21" s="19"/>
      <c r="C21" s="19"/>
      <c r="D21" s="27"/>
      <c r="E21" s="22"/>
      <c r="F21" s="24"/>
      <c r="G21" s="24"/>
      <c r="H21" s="18"/>
      <c r="I21" s="18"/>
      <c r="J21" s="18"/>
      <c r="K21" s="24"/>
      <c r="L21" s="24"/>
      <c r="M21" s="24"/>
    </row>
    <row r="22" spans="1:13" ht="47.25" customHeight="1">
      <c r="B22" s="183" t="s">
        <v>4</v>
      </c>
      <c r="C22" s="184"/>
      <c r="D22" s="185"/>
      <c r="E22" s="38" t="s">
        <v>5</v>
      </c>
      <c r="F22" s="38" t="s">
        <v>6</v>
      </c>
      <c r="G22" s="38" t="s">
        <v>7</v>
      </c>
      <c r="H22" s="38" t="s">
        <v>8</v>
      </c>
      <c r="I22" s="38" t="s">
        <v>9</v>
      </c>
      <c r="J22" s="38" t="s">
        <v>10</v>
      </c>
      <c r="K22" s="38" t="s">
        <v>11</v>
      </c>
      <c r="L22" s="38" t="s">
        <v>12</v>
      </c>
      <c r="M22" s="38" t="s">
        <v>13</v>
      </c>
    </row>
    <row r="23" spans="1:13" ht="30" customHeight="1">
      <c r="B23" s="32" t="s">
        <v>14</v>
      </c>
      <c r="C23" s="33" t="s">
        <v>15</v>
      </c>
      <c r="D23" s="33" t="s">
        <v>16</v>
      </c>
      <c r="E23" s="34"/>
      <c r="F23" s="34"/>
      <c r="G23" s="34"/>
      <c r="H23" s="34"/>
      <c r="I23" s="34"/>
      <c r="J23" s="34"/>
      <c r="K23" s="34"/>
      <c r="L23" s="34"/>
      <c r="M23" s="34"/>
    </row>
    <row r="24" spans="1:13" ht="43.5">
      <c r="B24" s="63" t="s">
        <v>326</v>
      </c>
      <c r="C24" s="58"/>
      <c r="D24" s="58"/>
      <c r="E24" s="59" t="s">
        <v>137</v>
      </c>
      <c r="F24" s="152" t="s">
        <v>138</v>
      </c>
      <c r="G24" s="60"/>
      <c r="H24" s="60"/>
      <c r="I24" s="60"/>
      <c r="J24" s="60"/>
      <c r="K24" s="153">
        <v>69</v>
      </c>
      <c r="L24" s="154" t="s">
        <v>324</v>
      </c>
      <c r="M24" s="154" t="s">
        <v>140</v>
      </c>
    </row>
    <row r="25" spans="1:13" ht="30" customHeight="1">
      <c r="B25" s="63" t="s">
        <v>327</v>
      </c>
      <c r="C25" s="58"/>
      <c r="D25" s="58"/>
      <c r="E25" s="59" t="s">
        <v>328</v>
      </c>
      <c r="F25" s="41" t="s">
        <v>329</v>
      </c>
      <c r="G25" s="60"/>
      <c r="H25" s="60"/>
      <c r="I25" s="60"/>
      <c r="J25" s="60"/>
      <c r="K25" s="153"/>
      <c r="L25" s="154" t="s">
        <v>330</v>
      </c>
      <c r="M25" s="153"/>
    </row>
    <row r="26" spans="1:13" ht="29.25">
      <c r="A26" s="18"/>
      <c r="B26" s="63">
        <v>41480</v>
      </c>
      <c r="C26" s="58"/>
      <c r="D26" s="58"/>
      <c r="E26" s="59" t="s">
        <v>331</v>
      </c>
      <c r="F26" s="41" t="s">
        <v>332</v>
      </c>
      <c r="G26" s="60"/>
      <c r="H26" s="60"/>
      <c r="I26" s="60"/>
      <c r="J26" s="60"/>
      <c r="K26" s="153"/>
      <c r="L26" s="154">
        <v>84.3</v>
      </c>
      <c r="M26" s="153"/>
    </row>
    <row r="27" spans="1:13" ht="29.25">
      <c r="A27" s="18"/>
      <c r="B27" s="63" t="s">
        <v>333</v>
      </c>
      <c r="C27" s="58"/>
      <c r="D27" s="58"/>
      <c r="E27" s="59" t="s">
        <v>334</v>
      </c>
      <c r="F27" s="41" t="s">
        <v>335</v>
      </c>
      <c r="G27" s="60"/>
      <c r="H27" s="60"/>
      <c r="I27" s="60"/>
      <c r="J27" s="60"/>
      <c r="K27" s="153"/>
      <c r="L27" s="154">
        <v>334.34</v>
      </c>
      <c r="M27" s="153"/>
    </row>
    <row r="28" spans="1:13" ht="43.5">
      <c r="A28" s="18"/>
      <c r="B28" s="63">
        <v>41654</v>
      </c>
      <c r="C28" s="58"/>
      <c r="D28" s="58"/>
      <c r="E28" s="59" t="s">
        <v>336</v>
      </c>
      <c r="F28" s="41" t="s">
        <v>151</v>
      </c>
      <c r="G28" s="60"/>
      <c r="H28" s="60"/>
      <c r="I28" s="60"/>
      <c r="J28" s="60"/>
      <c r="K28" s="153"/>
      <c r="L28" s="154">
        <v>22.5</v>
      </c>
      <c r="M28" s="153"/>
    </row>
    <row r="29" spans="1:13" ht="30" customHeight="1">
      <c r="B29" s="45"/>
      <c r="C29" s="34"/>
      <c r="D29" s="34"/>
      <c r="E29" s="34"/>
      <c r="F29" s="34" t="s">
        <v>17</v>
      </c>
      <c r="G29" s="40">
        <f>SUM(G24:G24)</f>
        <v>0</v>
      </c>
      <c r="H29" s="40">
        <f>SUM(H24:H24)</f>
        <v>0</v>
      </c>
      <c r="I29" s="40">
        <f>SUM(I24:I24)</f>
        <v>0</v>
      </c>
      <c r="J29" s="40">
        <f>SUM(J24:J24)</f>
        <v>0</v>
      </c>
      <c r="K29" s="42">
        <f>SUM(K24:K24)</f>
        <v>69</v>
      </c>
      <c r="L29" s="42">
        <f>SUM(70.2+213.98+84.3+334.34+22.5)</f>
        <v>725.31999999999994</v>
      </c>
      <c r="M29" s="42">
        <v>249</v>
      </c>
    </row>
    <row r="30" spans="1:13" ht="30" customHeight="1">
      <c r="B30" s="45"/>
      <c r="C30" s="34"/>
      <c r="D30" s="34"/>
      <c r="E30" s="34"/>
      <c r="F30" s="34" t="s">
        <v>18</v>
      </c>
      <c r="G30" s="42">
        <v>0.45</v>
      </c>
      <c r="H30" s="42">
        <v>0.24</v>
      </c>
      <c r="I30" s="42">
        <v>0.2</v>
      </c>
      <c r="J30" s="42">
        <v>0.05</v>
      </c>
      <c r="K30" s="46"/>
      <c r="L30" s="46"/>
      <c r="M30" s="46"/>
    </row>
    <row r="31" spans="1:13" ht="30" customHeight="1">
      <c r="B31" s="45"/>
      <c r="C31" s="34"/>
      <c r="D31" s="34"/>
      <c r="E31" s="34"/>
      <c r="F31" s="34" t="s">
        <v>19</v>
      </c>
      <c r="G31" s="42">
        <f>G29*G30</f>
        <v>0</v>
      </c>
      <c r="H31" s="42">
        <f>H29*H30</f>
        <v>0</v>
      </c>
      <c r="I31" s="42">
        <f>I29*I30</f>
        <v>0</v>
      </c>
      <c r="J31" s="42">
        <f>J29*J30</f>
        <v>0</v>
      </c>
      <c r="K31" s="108"/>
      <c r="L31" s="108"/>
      <c r="M31" s="108"/>
    </row>
  </sheetData>
  <mergeCells count="3">
    <mergeCell ref="B12:D12"/>
    <mergeCell ref="B22:D22"/>
    <mergeCell ref="B5:D5"/>
  </mergeCells>
  <dataValidations count="1">
    <dataValidation allowBlank="1" showInputMessage="1" showErrorMessage="1" sqref="K24:K28 K14"/>
  </dataValidation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>
  <dimension ref="A1:M46"/>
  <sheetViews>
    <sheetView showGridLines="0" topLeftCell="A28" zoomScale="75" zoomScaleNormal="75" workbookViewId="0">
      <selection activeCell="F8" sqref="F8"/>
    </sheetView>
  </sheetViews>
  <sheetFormatPr defaultRowHeight="15"/>
  <cols>
    <col min="2" max="2" width="15.28515625" customWidth="1"/>
    <col min="3" max="3" width="12.42578125" customWidth="1"/>
    <col min="5" max="5" width="33" customWidth="1"/>
    <col min="6" max="6" width="31.28515625" customWidth="1"/>
    <col min="7" max="7" width="9.7109375" bestFit="1" customWidth="1"/>
    <col min="8" max="8" width="14" bestFit="1" customWidth="1"/>
    <col min="9" max="9" width="9.7109375" bestFit="1" customWidth="1"/>
    <col min="10" max="10" width="13.42578125" customWidth="1"/>
    <col min="11" max="11" width="15.42578125" customWidth="1"/>
    <col min="12" max="12" width="12.5703125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19" t="s">
        <v>0</v>
      </c>
      <c r="C7" s="19"/>
      <c r="D7" s="20" t="s">
        <v>101</v>
      </c>
      <c r="E7" s="21"/>
      <c r="F7" s="24"/>
      <c r="G7" s="24"/>
      <c r="H7" s="18"/>
      <c r="I7" s="18"/>
      <c r="J7" s="18"/>
      <c r="K7" s="24"/>
      <c r="L7" s="24"/>
      <c r="M7" s="24"/>
    </row>
    <row r="8" spans="1:13" ht="26.25" customHeight="1">
      <c r="A8" s="18"/>
      <c r="B8" s="19" t="s">
        <v>1</v>
      </c>
      <c r="C8" s="19"/>
      <c r="D8" s="25" t="s">
        <v>2</v>
      </c>
      <c r="E8" s="26"/>
      <c r="F8" s="24"/>
      <c r="G8" s="24"/>
      <c r="H8" s="18"/>
      <c r="I8" s="18"/>
      <c r="J8" s="18"/>
      <c r="K8" s="24"/>
      <c r="L8" s="24"/>
      <c r="M8" s="24"/>
    </row>
    <row r="9" spans="1:13" ht="15.75">
      <c r="A9" s="18"/>
      <c r="B9" s="19"/>
      <c r="C9" s="19"/>
      <c r="D9" s="27"/>
      <c r="E9" s="22"/>
      <c r="F9" s="24"/>
      <c r="G9" s="24"/>
      <c r="H9" s="18"/>
      <c r="I9" s="18"/>
      <c r="J9" s="18"/>
      <c r="K9" s="24"/>
      <c r="L9" s="24"/>
      <c r="M9" s="24"/>
    </row>
    <row r="10" spans="1:13" ht="15.75">
      <c r="A10" s="18"/>
      <c r="B10" s="11" t="s">
        <v>3</v>
      </c>
      <c r="C10" s="12"/>
      <c r="D10" s="27"/>
      <c r="E10" s="22"/>
      <c r="F10" s="24"/>
      <c r="G10" s="24"/>
      <c r="H10" s="18"/>
      <c r="I10" s="18"/>
      <c r="J10" s="18"/>
      <c r="K10" s="24"/>
      <c r="L10" s="24"/>
      <c r="M10" s="24"/>
    </row>
    <row r="11" spans="1:1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47.25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155">
        <v>41337</v>
      </c>
      <c r="C14" s="58"/>
      <c r="D14" s="58"/>
      <c r="E14" s="59" t="s">
        <v>193</v>
      </c>
      <c r="F14" s="59" t="s">
        <v>119</v>
      </c>
      <c r="G14" s="60">
        <v>18</v>
      </c>
      <c r="H14" s="60"/>
      <c r="I14" s="60"/>
      <c r="J14" s="60"/>
      <c r="K14" s="61"/>
      <c r="L14" s="61"/>
      <c r="M14" s="61"/>
    </row>
    <row r="15" spans="1:13" ht="30" customHeight="1">
      <c r="B15" s="155">
        <v>41346</v>
      </c>
      <c r="C15" s="58"/>
      <c r="D15" s="58"/>
      <c r="E15" s="59" t="s">
        <v>337</v>
      </c>
      <c r="F15" s="60" t="s">
        <v>338</v>
      </c>
      <c r="G15" s="60">
        <v>18</v>
      </c>
      <c r="H15" s="60"/>
      <c r="I15" s="60"/>
      <c r="J15" s="60"/>
      <c r="K15" s="61"/>
      <c r="L15" s="61"/>
      <c r="M15" s="61"/>
    </row>
    <row r="16" spans="1:13" ht="30" customHeight="1">
      <c r="B16" s="155">
        <v>41351</v>
      </c>
      <c r="C16" s="58"/>
      <c r="D16" s="58"/>
      <c r="E16" s="59" t="s">
        <v>339</v>
      </c>
      <c r="F16" s="60" t="s">
        <v>340</v>
      </c>
      <c r="G16" s="60">
        <v>18</v>
      </c>
      <c r="H16" s="60"/>
      <c r="I16" s="60"/>
      <c r="J16" s="60"/>
      <c r="K16" s="61"/>
      <c r="L16" s="61"/>
      <c r="M16" s="61"/>
    </row>
    <row r="17" spans="2:13" ht="30" customHeight="1">
      <c r="B17" s="155">
        <v>41435</v>
      </c>
      <c r="C17" s="58"/>
      <c r="D17" s="58"/>
      <c r="E17" s="59" t="s">
        <v>341</v>
      </c>
      <c r="F17" s="60" t="s">
        <v>119</v>
      </c>
      <c r="G17" s="60">
        <v>18</v>
      </c>
      <c r="H17" s="60"/>
      <c r="I17" s="60"/>
      <c r="J17" s="60"/>
      <c r="K17" s="61"/>
      <c r="L17" s="61"/>
      <c r="M17" s="61"/>
    </row>
    <row r="18" spans="2:13" ht="30" customHeight="1">
      <c r="B18" s="155">
        <v>41442</v>
      </c>
      <c r="C18" s="58"/>
      <c r="D18" s="58"/>
      <c r="E18" s="59" t="s">
        <v>339</v>
      </c>
      <c r="F18" s="60" t="s">
        <v>338</v>
      </c>
      <c r="G18" s="60">
        <v>18</v>
      </c>
      <c r="H18" s="60"/>
      <c r="I18" s="60"/>
      <c r="J18" s="60"/>
      <c r="K18" s="61"/>
      <c r="L18" s="61"/>
      <c r="M18" s="61"/>
    </row>
    <row r="19" spans="2:13" ht="30" customHeight="1">
      <c r="B19" s="155">
        <v>41449</v>
      </c>
      <c r="C19" s="58"/>
      <c r="D19" s="58"/>
      <c r="E19" s="59" t="s">
        <v>193</v>
      </c>
      <c r="F19" s="60" t="s">
        <v>338</v>
      </c>
      <c r="G19" s="60">
        <v>18</v>
      </c>
      <c r="H19" s="60"/>
      <c r="I19" s="60"/>
      <c r="J19" s="60"/>
      <c r="K19" s="61"/>
      <c r="L19" s="61"/>
      <c r="M19" s="61"/>
    </row>
    <row r="20" spans="2:13" ht="30" customHeight="1">
      <c r="B20" s="155">
        <v>41450</v>
      </c>
      <c r="C20" s="58"/>
      <c r="D20" s="58"/>
      <c r="E20" s="59" t="s">
        <v>132</v>
      </c>
      <c r="F20" s="60" t="s">
        <v>119</v>
      </c>
      <c r="G20" s="60">
        <v>18</v>
      </c>
      <c r="H20" s="60"/>
      <c r="I20" s="60"/>
      <c r="J20" s="60"/>
      <c r="K20" s="61"/>
      <c r="L20" s="61"/>
      <c r="M20" s="61"/>
    </row>
    <row r="21" spans="2:13" ht="30" customHeight="1">
      <c r="B21" s="155">
        <v>41430</v>
      </c>
      <c r="C21" s="58"/>
      <c r="D21" s="58"/>
      <c r="E21" s="59" t="s">
        <v>67</v>
      </c>
      <c r="F21" s="60"/>
      <c r="G21" s="60"/>
      <c r="H21" s="60"/>
      <c r="I21" s="60"/>
      <c r="J21" s="60"/>
      <c r="K21" s="61"/>
      <c r="L21" s="61">
        <v>612</v>
      </c>
      <c r="M21" s="61"/>
    </row>
    <row r="22" spans="2:13" ht="30" customHeight="1">
      <c r="B22" s="155">
        <v>41549</v>
      </c>
      <c r="C22" s="58"/>
      <c r="D22" s="58"/>
      <c r="E22" s="59" t="s">
        <v>342</v>
      </c>
      <c r="F22" s="60" t="s">
        <v>338</v>
      </c>
      <c r="G22" s="60">
        <v>18</v>
      </c>
      <c r="H22" s="60"/>
      <c r="I22" s="60"/>
      <c r="J22" s="60"/>
      <c r="K22" s="61"/>
      <c r="L22" s="61"/>
      <c r="M22" s="61"/>
    </row>
    <row r="23" spans="2:13" ht="30" customHeight="1">
      <c r="B23" s="155">
        <v>41554</v>
      </c>
      <c r="C23" s="58"/>
      <c r="D23" s="58"/>
      <c r="E23" s="59" t="s">
        <v>164</v>
      </c>
      <c r="F23" s="59" t="s">
        <v>343</v>
      </c>
      <c r="G23" s="60">
        <v>18</v>
      </c>
      <c r="H23" s="60"/>
      <c r="I23" s="60"/>
      <c r="J23" s="60"/>
      <c r="K23" s="61"/>
      <c r="L23" s="61"/>
      <c r="M23" s="61"/>
    </row>
    <row r="24" spans="2:13" ht="30" customHeight="1">
      <c r="B24" s="155">
        <v>41557</v>
      </c>
      <c r="C24" s="58"/>
      <c r="D24" s="58"/>
      <c r="E24" s="59" t="s">
        <v>344</v>
      </c>
      <c r="F24" s="59" t="s">
        <v>345</v>
      </c>
      <c r="G24" s="60">
        <v>18</v>
      </c>
      <c r="H24" s="60"/>
      <c r="I24" s="60"/>
      <c r="J24" s="60"/>
      <c r="K24" s="61"/>
      <c r="L24" s="61"/>
      <c r="M24" s="61"/>
    </row>
    <row r="25" spans="2:13" ht="30" customHeight="1">
      <c r="B25" s="155">
        <v>41572</v>
      </c>
      <c r="C25" s="58"/>
      <c r="D25" s="58"/>
      <c r="E25" s="59" t="s">
        <v>346</v>
      </c>
      <c r="F25" s="60" t="s">
        <v>338</v>
      </c>
      <c r="G25" s="60">
        <v>18</v>
      </c>
      <c r="H25" s="60"/>
      <c r="I25" s="60"/>
      <c r="J25" s="60"/>
      <c r="K25" s="61"/>
      <c r="L25" s="61"/>
      <c r="M25" s="61"/>
    </row>
    <row r="26" spans="2:13" ht="29.25">
      <c r="B26" s="155">
        <v>41575</v>
      </c>
      <c r="C26" s="58"/>
      <c r="D26" s="58"/>
      <c r="E26" s="59" t="s">
        <v>347</v>
      </c>
      <c r="F26" s="59" t="s">
        <v>345</v>
      </c>
      <c r="G26" s="60">
        <v>18</v>
      </c>
      <c r="H26" s="60"/>
      <c r="I26" s="60"/>
      <c r="J26" s="60"/>
      <c r="K26" s="61"/>
      <c r="L26" s="61"/>
      <c r="M26" s="61"/>
    </row>
    <row r="27" spans="2:13" ht="30" customHeight="1">
      <c r="B27" s="155">
        <v>41576</v>
      </c>
      <c r="C27" s="58"/>
      <c r="D27" s="58"/>
      <c r="E27" s="59" t="s">
        <v>348</v>
      </c>
      <c r="F27" s="60" t="s">
        <v>119</v>
      </c>
      <c r="G27" s="60">
        <v>18</v>
      </c>
      <c r="H27" s="60"/>
      <c r="I27" s="60"/>
      <c r="J27" s="60"/>
      <c r="K27" s="61"/>
      <c r="L27" s="61"/>
      <c r="M27" s="61"/>
    </row>
    <row r="28" spans="2:13" ht="29.25">
      <c r="B28" s="155">
        <v>41577</v>
      </c>
      <c r="C28" s="58"/>
      <c r="D28" s="58"/>
      <c r="E28" s="59" t="s">
        <v>349</v>
      </c>
      <c r="F28" s="60" t="s">
        <v>338</v>
      </c>
      <c r="G28" s="60">
        <v>18</v>
      </c>
      <c r="H28" s="60"/>
      <c r="I28" s="60"/>
      <c r="J28" s="60"/>
      <c r="K28" s="61"/>
      <c r="L28" s="61"/>
      <c r="M28" s="61"/>
    </row>
    <row r="29" spans="2:13" ht="30" customHeight="1">
      <c r="B29" s="155">
        <v>41645</v>
      </c>
      <c r="C29" s="58"/>
      <c r="D29" s="58"/>
      <c r="E29" s="59" t="s">
        <v>193</v>
      </c>
      <c r="F29" s="60" t="s">
        <v>119</v>
      </c>
      <c r="G29" s="60">
        <v>18</v>
      </c>
      <c r="H29" s="60"/>
      <c r="I29" s="60"/>
      <c r="J29" s="60"/>
      <c r="K29" s="61"/>
      <c r="L29" s="61"/>
      <c r="M29" s="61"/>
    </row>
    <row r="30" spans="2:13" ht="30" customHeight="1">
      <c r="B30" s="155">
        <v>41659</v>
      </c>
      <c r="C30" s="58"/>
      <c r="D30" s="58"/>
      <c r="E30" s="59" t="s">
        <v>132</v>
      </c>
      <c r="F30" s="60" t="s">
        <v>350</v>
      </c>
      <c r="G30" s="60">
        <v>20</v>
      </c>
      <c r="H30" s="60"/>
      <c r="I30" s="60"/>
      <c r="J30" s="60"/>
      <c r="K30" s="61"/>
      <c r="L30" s="61"/>
      <c r="M30" s="61"/>
    </row>
    <row r="31" spans="2:13" ht="47.25" customHeight="1">
      <c r="B31" s="155">
        <v>41666</v>
      </c>
      <c r="C31" s="58"/>
      <c r="D31" s="58"/>
      <c r="E31" s="59" t="s">
        <v>351</v>
      </c>
      <c r="F31" s="59" t="s">
        <v>352</v>
      </c>
      <c r="G31" s="60">
        <v>18</v>
      </c>
      <c r="H31" s="60"/>
      <c r="I31" s="60"/>
      <c r="J31" s="60"/>
      <c r="K31" s="61"/>
      <c r="L31" s="61"/>
      <c r="M31" s="61"/>
    </row>
    <row r="32" spans="2:13" ht="30" customHeight="1">
      <c r="B32" s="155">
        <v>41667</v>
      </c>
      <c r="C32" s="58"/>
      <c r="D32" s="58"/>
      <c r="E32" s="59" t="s">
        <v>132</v>
      </c>
      <c r="F32" s="60" t="s">
        <v>119</v>
      </c>
      <c r="G32" s="60">
        <v>18</v>
      </c>
      <c r="H32" s="60"/>
      <c r="I32" s="60"/>
      <c r="J32" s="60"/>
      <c r="K32" s="61"/>
      <c r="L32" s="61"/>
      <c r="M32" s="61"/>
    </row>
    <row r="33" spans="2:13" ht="30" customHeight="1">
      <c r="B33" s="156" t="s">
        <v>134</v>
      </c>
      <c r="C33" s="157"/>
      <c r="D33" s="157"/>
      <c r="E33" s="158" t="s">
        <v>135</v>
      </c>
      <c r="F33" s="159"/>
      <c r="G33" s="159"/>
      <c r="H33" s="159"/>
      <c r="I33" s="159"/>
      <c r="J33" s="159"/>
      <c r="K33" s="101"/>
      <c r="L33" s="101"/>
      <c r="M33" s="101">
        <v>119.31</v>
      </c>
    </row>
    <row r="34" spans="2:13" ht="30" customHeight="1">
      <c r="B34" s="84"/>
      <c r="C34" s="84"/>
      <c r="D34" s="84"/>
      <c r="E34" s="84"/>
      <c r="F34" s="84" t="s">
        <v>17</v>
      </c>
      <c r="G34" s="73">
        <f>SUM(G14:G32)</f>
        <v>326</v>
      </c>
      <c r="H34" s="73">
        <f>SUM(H14:H14)</f>
        <v>0</v>
      </c>
      <c r="I34" s="73">
        <f>SUM(I14:I14)</f>
        <v>0</v>
      </c>
      <c r="J34" s="73">
        <f>SUM(J14:J14)</f>
        <v>0</v>
      </c>
      <c r="K34" s="160">
        <f>SUM(K14:K14)</f>
        <v>0</v>
      </c>
      <c r="L34" s="102">
        <f>SUM(L14:L21)</f>
        <v>612</v>
      </c>
      <c r="M34" s="102">
        <f>SUM(M14:M33)</f>
        <v>119.31</v>
      </c>
    </row>
    <row r="35" spans="2:13" ht="30" customHeight="1">
      <c r="B35" s="84"/>
      <c r="C35" s="84"/>
      <c r="D35" s="84"/>
      <c r="E35" s="84"/>
      <c r="F35" s="84" t="s">
        <v>18</v>
      </c>
      <c r="G35" s="87">
        <v>0.45</v>
      </c>
      <c r="H35" s="87">
        <v>0.24</v>
      </c>
      <c r="I35" s="87">
        <v>0.2</v>
      </c>
      <c r="J35" s="87">
        <v>0.05</v>
      </c>
      <c r="K35" s="105"/>
      <c r="L35" s="105"/>
      <c r="M35" s="106"/>
    </row>
    <row r="36" spans="2:13" ht="30" customHeight="1">
      <c r="B36" s="84"/>
      <c r="C36" s="84"/>
      <c r="D36" s="84"/>
      <c r="E36" s="84"/>
      <c r="F36" s="84" t="s">
        <v>19</v>
      </c>
      <c r="G36" s="87">
        <f>G34*G35</f>
        <v>146.70000000000002</v>
      </c>
      <c r="H36" s="87">
        <f>H34*H35</f>
        <v>0</v>
      </c>
      <c r="I36" s="87">
        <f>I34*I35</f>
        <v>0</v>
      </c>
      <c r="J36" s="87">
        <f>J34*J35</f>
        <v>0</v>
      </c>
      <c r="K36" s="108"/>
      <c r="L36" s="108"/>
      <c r="M36" s="109"/>
    </row>
    <row r="39" spans="2:13" ht="15.75">
      <c r="B39" s="17" t="s">
        <v>20</v>
      </c>
      <c r="C39" s="17"/>
      <c r="D39" s="12"/>
      <c r="E39" s="18"/>
      <c r="F39" s="18"/>
      <c r="G39" s="18"/>
      <c r="H39" s="18"/>
      <c r="I39" s="18"/>
      <c r="J39" s="18"/>
      <c r="K39" s="18"/>
    </row>
    <row r="40" spans="2:13">
      <c r="B40" s="18"/>
      <c r="C40" s="18"/>
      <c r="D40" s="18"/>
      <c r="E40" s="18"/>
      <c r="F40" s="18"/>
      <c r="G40" s="18"/>
      <c r="H40" s="18"/>
      <c r="I40" s="18"/>
      <c r="J40" s="18"/>
      <c r="K40" s="18"/>
    </row>
    <row r="41" spans="2:13" ht="47.1" customHeight="1">
      <c r="B41" s="183" t="s">
        <v>4</v>
      </c>
      <c r="C41" s="184"/>
      <c r="D41" s="185"/>
      <c r="E41" s="38" t="s">
        <v>5</v>
      </c>
      <c r="F41" s="38" t="s">
        <v>6</v>
      </c>
      <c r="G41" s="38" t="s">
        <v>7</v>
      </c>
      <c r="H41" s="38" t="s">
        <v>8</v>
      </c>
      <c r="I41" s="38" t="s">
        <v>9</v>
      </c>
      <c r="J41" s="38" t="s">
        <v>10</v>
      </c>
      <c r="K41" s="38" t="s">
        <v>11</v>
      </c>
      <c r="L41" s="38" t="s">
        <v>12</v>
      </c>
      <c r="M41" s="38" t="s">
        <v>13</v>
      </c>
    </row>
    <row r="42" spans="2:13" ht="30">
      <c r="B42" s="32" t="s">
        <v>14</v>
      </c>
      <c r="C42" s="33" t="s">
        <v>15</v>
      </c>
      <c r="D42" s="33" t="s">
        <v>16</v>
      </c>
      <c r="E42" s="34"/>
      <c r="F42" s="34"/>
      <c r="G42" s="34"/>
      <c r="H42" s="34"/>
      <c r="I42" s="34"/>
      <c r="J42" s="34"/>
      <c r="K42" s="34"/>
      <c r="L42" s="34"/>
      <c r="M42" s="34"/>
    </row>
    <row r="43" spans="2:13" ht="30" customHeight="1">
      <c r="B43" s="47"/>
      <c r="C43" s="40"/>
      <c r="D43" s="40"/>
      <c r="E43" s="41"/>
      <c r="F43" s="40"/>
      <c r="G43" s="40"/>
      <c r="H43" s="40"/>
      <c r="I43" s="40"/>
      <c r="J43" s="40"/>
      <c r="K43" s="40"/>
      <c r="L43" s="42"/>
      <c r="M43" s="40"/>
    </row>
    <row r="44" spans="2:13" ht="30" customHeight="1">
      <c r="B44" s="45"/>
      <c r="C44" s="34"/>
      <c r="D44" s="34"/>
      <c r="E44" s="34"/>
      <c r="F44" s="34" t="s">
        <v>17</v>
      </c>
      <c r="G44" s="40">
        <f>SUM(G43:G43)</f>
        <v>0</v>
      </c>
      <c r="H44" s="40">
        <f>SUM(H43:H43)</f>
        <v>0</v>
      </c>
      <c r="I44" s="40">
        <f>SUM(I43:I43)</f>
        <v>0</v>
      </c>
      <c r="J44" s="40">
        <f>SUM(J43:J43)</f>
        <v>0</v>
      </c>
      <c r="K44" s="42">
        <v>0</v>
      </c>
      <c r="L44" s="42">
        <f>SUM(L43:L43)</f>
        <v>0</v>
      </c>
      <c r="M44" s="42">
        <f>SUM(M43:M43)</f>
        <v>0</v>
      </c>
    </row>
    <row r="45" spans="2:13" ht="30" customHeight="1">
      <c r="B45" s="45"/>
      <c r="C45" s="34"/>
      <c r="D45" s="34"/>
      <c r="E45" s="34"/>
      <c r="F45" s="34" t="s">
        <v>18</v>
      </c>
      <c r="G45" s="42">
        <v>0.45</v>
      </c>
      <c r="H45" s="42">
        <v>0.24</v>
      </c>
      <c r="I45" s="42">
        <v>0.2</v>
      </c>
      <c r="J45" s="42">
        <v>0.05</v>
      </c>
      <c r="K45" s="46"/>
      <c r="L45" s="46"/>
      <c r="M45" s="46"/>
    </row>
    <row r="46" spans="2:13" ht="30" customHeight="1">
      <c r="B46" s="45"/>
      <c r="C46" s="34"/>
      <c r="D46" s="34"/>
      <c r="E46" s="34"/>
      <c r="F46" s="34" t="s">
        <v>19</v>
      </c>
      <c r="G46" s="42">
        <f>G44*G45</f>
        <v>0</v>
      </c>
      <c r="H46" s="42">
        <f>H44*H45</f>
        <v>0</v>
      </c>
      <c r="I46" s="42">
        <f>I44*I45</f>
        <v>0</v>
      </c>
      <c r="J46" s="42">
        <f>J44*J45</f>
        <v>0</v>
      </c>
      <c r="K46" s="46"/>
      <c r="L46" s="46"/>
      <c r="M46" s="46"/>
    </row>
  </sheetData>
  <mergeCells count="4">
    <mergeCell ref="B6:D6"/>
    <mergeCell ref="B12:D12"/>
    <mergeCell ref="B5:D5"/>
    <mergeCell ref="B41:D41"/>
  </mergeCells>
  <dataValidations count="1">
    <dataValidation allowBlank="1" showInputMessage="1" showErrorMessage="1" sqref="K14:K33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rowBreaks count="1" manualBreakCount="1">
    <brk id="27" max="16383" man="1"/>
  </rowBreak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tabSelected="1" zoomScale="75" zoomScaleNormal="75" workbookViewId="0">
      <selection activeCell="K4" sqref="K4"/>
    </sheetView>
  </sheetViews>
  <sheetFormatPr defaultRowHeight="15"/>
  <cols>
    <col min="2" max="2" width="16.140625" customWidth="1"/>
    <col min="3" max="3" width="15.42578125" customWidth="1"/>
    <col min="4" max="4" width="17.5703125" customWidth="1"/>
    <col min="5" max="5" width="23.42578125" bestFit="1" customWidth="1"/>
    <col min="6" max="6" width="32.28515625" bestFit="1" customWidth="1"/>
    <col min="7" max="7" width="9.7109375" bestFit="1" customWidth="1"/>
    <col min="8" max="8" width="9.28515625" customWidth="1"/>
    <col min="9" max="9" width="9.7109375" bestFit="1" customWidth="1"/>
    <col min="10" max="10" width="13.7109375" customWidth="1"/>
    <col min="11" max="11" width="15.1406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19" t="s">
        <v>0</v>
      </c>
      <c r="C7" s="19"/>
      <c r="D7" s="20" t="s">
        <v>104</v>
      </c>
      <c r="E7" s="22"/>
      <c r="F7" s="22"/>
      <c r="G7" s="24"/>
      <c r="H7" s="18"/>
      <c r="I7" s="18"/>
      <c r="J7" s="18"/>
      <c r="K7" s="24"/>
      <c r="L7" s="24"/>
      <c r="M7" s="24"/>
    </row>
    <row r="8" spans="1:13" ht="26.25" customHeight="1">
      <c r="A8" s="18"/>
      <c r="B8" s="19" t="s">
        <v>1</v>
      </c>
      <c r="C8" s="19"/>
      <c r="D8" s="25" t="s">
        <v>454</v>
      </c>
      <c r="E8" s="26"/>
      <c r="F8" s="22"/>
      <c r="G8" s="24"/>
      <c r="H8" s="18"/>
      <c r="I8" s="18"/>
      <c r="J8" s="18"/>
      <c r="K8" s="24"/>
      <c r="L8" s="24"/>
      <c r="M8" s="24"/>
    </row>
    <row r="9" spans="1:13" ht="15.75">
      <c r="A9" s="18"/>
      <c r="B9" s="19"/>
      <c r="C9" s="19"/>
      <c r="D9" s="27"/>
      <c r="E9" s="22"/>
      <c r="F9" s="22"/>
      <c r="G9" s="24"/>
      <c r="H9" s="18"/>
      <c r="I9" s="18"/>
      <c r="J9" s="18"/>
      <c r="K9" s="24"/>
      <c r="L9" s="24"/>
      <c r="M9" s="24"/>
    </row>
    <row r="10" spans="1:13" ht="15.75">
      <c r="A10" s="18"/>
      <c r="B10" s="11" t="s">
        <v>3</v>
      </c>
      <c r="C10" s="12"/>
      <c r="D10" s="18"/>
      <c r="E10" s="18"/>
      <c r="F10" s="18"/>
      <c r="G10" s="24"/>
      <c r="H10" s="18"/>
      <c r="I10" s="18"/>
      <c r="J10" s="18"/>
      <c r="K10" s="24"/>
      <c r="L10" s="24"/>
      <c r="M10" s="24"/>
    </row>
    <row r="11" spans="1:1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47.1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63" t="s">
        <v>141</v>
      </c>
      <c r="C14" s="58"/>
      <c r="D14" s="58"/>
      <c r="E14" s="59" t="s">
        <v>129</v>
      </c>
      <c r="F14" s="59"/>
      <c r="G14" s="60"/>
      <c r="H14" s="60"/>
      <c r="I14" s="60"/>
      <c r="J14" s="60"/>
      <c r="K14" s="61"/>
      <c r="L14" s="61">
        <v>53.71</v>
      </c>
      <c r="M14" s="68"/>
    </row>
    <row r="15" spans="1:13" ht="30" customHeight="1">
      <c r="B15" s="63" t="s">
        <v>134</v>
      </c>
      <c r="C15" s="58"/>
      <c r="D15" s="58"/>
      <c r="E15" s="59" t="s">
        <v>135</v>
      </c>
      <c r="F15" s="59"/>
      <c r="G15" s="60"/>
      <c r="H15" s="60"/>
      <c r="I15" s="60"/>
      <c r="J15" s="60"/>
      <c r="K15" s="61"/>
      <c r="L15" s="61"/>
      <c r="M15" s="68">
        <v>106.7</v>
      </c>
    </row>
    <row r="16" spans="1:13" ht="30" customHeight="1">
      <c r="B16" s="45"/>
      <c r="C16" s="34"/>
      <c r="D16" s="34"/>
      <c r="E16" s="34"/>
      <c r="F16" s="34" t="s">
        <v>17</v>
      </c>
      <c r="G16" s="40">
        <v>0</v>
      </c>
      <c r="H16" s="40">
        <v>0</v>
      </c>
      <c r="I16" s="40">
        <v>0</v>
      </c>
      <c r="J16" s="40">
        <v>0</v>
      </c>
      <c r="K16" s="42">
        <v>0</v>
      </c>
      <c r="L16" s="42">
        <f>SUM(L14:L14)</f>
        <v>53.71</v>
      </c>
      <c r="M16" s="42">
        <f>SUM(M14:M15)</f>
        <v>106.7</v>
      </c>
    </row>
    <row r="17" spans="2:13" ht="30" customHeight="1">
      <c r="B17" s="45"/>
      <c r="C17" s="34"/>
      <c r="D17" s="34"/>
      <c r="E17" s="34"/>
      <c r="F17" s="34" t="s">
        <v>18</v>
      </c>
      <c r="G17" s="42">
        <v>0.45</v>
      </c>
      <c r="H17" s="42">
        <v>0.24</v>
      </c>
      <c r="I17" s="42">
        <v>0.2</v>
      </c>
      <c r="J17" s="42">
        <v>0.05</v>
      </c>
      <c r="K17" s="46"/>
      <c r="L17" s="46"/>
      <c r="M17" s="46"/>
    </row>
    <row r="18" spans="2:13" ht="30" customHeight="1">
      <c r="B18" s="45"/>
      <c r="C18" s="34"/>
      <c r="D18" s="34"/>
      <c r="E18" s="34"/>
      <c r="F18" s="34" t="s">
        <v>19</v>
      </c>
      <c r="G18" s="42">
        <f>G16*G17</f>
        <v>0</v>
      </c>
      <c r="H18" s="42">
        <f>H16*H17</f>
        <v>0</v>
      </c>
      <c r="I18" s="42">
        <f>I16*I17</f>
        <v>0</v>
      </c>
      <c r="J18" s="42">
        <f>J16*J17</f>
        <v>0</v>
      </c>
      <c r="K18" s="46"/>
      <c r="L18" s="46"/>
      <c r="M18" s="46"/>
    </row>
    <row r="21" spans="2:13" ht="15.75">
      <c r="B21" s="17" t="s">
        <v>20</v>
      </c>
      <c r="C21" s="17"/>
      <c r="D21" s="12"/>
      <c r="E21" s="18"/>
      <c r="F21" s="18"/>
      <c r="G21" s="18"/>
      <c r="H21" s="18"/>
      <c r="I21" s="18"/>
      <c r="J21" s="18"/>
      <c r="K21" s="18"/>
    </row>
    <row r="22" spans="2:13" ht="15" customHeight="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2:13" ht="47.1" customHeight="1">
      <c r="B23" s="183" t="s">
        <v>4</v>
      </c>
      <c r="C23" s="184"/>
      <c r="D23" s="185"/>
      <c r="E23" s="38" t="s">
        <v>5</v>
      </c>
      <c r="F23" s="38" t="s">
        <v>6</v>
      </c>
      <c r="G23" s="38" t="s">
        <v>7</v>
      </c>
      <c r="H23" s="38" t="s">
        <v>8</v>
      </c>
      <c r="I23" s="38" t="s">
        <v>9</v>
      </c>
      <c r="J23" s="38" t="s">
        <v>10</v>
      </c>
      <c r="K23" s="38" t="s">
        <v>11</v>
      </c>
      <c r="L23" s="38" t="s">
        <v>12</v>
      </c>
      <c r="M23" s="38" t="s">
        <v>13</v>
      </c>
    </row>
    <row r="24" spans="2:13" ht="30" customHeight="1">
      <c r="B24" s="32" t="s">
        <v>14</v>
      </c>
      <c r="C24" s="33" t="s">
        <v>15</v>
      </c>
      <c r="D24" s="33" t="s">
        <v>16</v>
      </c>
      <c r="E24" s="34"/>
      <c r="F24" s="34"/>
      <c r="G24" s="34"/>
      <c r="H24" s="34"/>
      <c r="I24" s="34"/>
      <c r="J24" s="34"/>
      <c r="K24" s="34"/>
      <c r="L24" s="34"/>
      <c r="M24" s="34"/>
    </row>
    <row r="25" spans="2:13" ht="30" customHeight="1">
      <c r="B25" s="63">
        <v>41403</v>
      </c>
      <c r="C25" s="58"/>
      <c r="D25" s="58"/>
      <c r="E25" s="59" t="s">
        <v>353</v>
      </c>
      <c r="F25" s="99" t="s">
        <v>354</v>
      </c>
      <c r="G25" s="60"/>
      <c r="H25" s="60"/>
      <c r="I25" s="60"/>
      <c r="J25" s="60"/>
      <c r="K25" s="61"/>
      <c r="L25" s="61"/>
      <c r="M25" s="68" t="s">
        <v>355</v>
      </c>
    </row>
    <row r="26" spans="2:13" ht="30" customHeight="1">
      <c r="B26" s="45"/>
      <c r="C26" s="34"/>
      <c r="D26" s="34"/>
      <c r="E26" s="34"/>
      <c r="F26" s="34" t="s">
        <v>17</v>
      </c>
      <c r="G26" s="40">
        <f>SUM(G25:G25)</f>
        <v>0</v>
      </c>
      <c r="H26" s="40">
        <f>SUM(H25:H25)</f>
        <v>0</v>
      </c>
      <c r="I26" s="40">
        <f>SUM(I25:I25)</f>
        <v>0</v>
      </c>
      <c r="J26" s="40">
        <f>SUM(J25:J25)</f>
        <v>0</v>
      </c>
      <c r="K26" s="42">
        <v>0</v>
      </c>
      <c r="L26" s="42">
        <f>SUM(L25:L25)</f>
        <v>0</v>
      </c>
      <c r="M26" s="42">
        <v>117.5</v>
      </c>
    </row>
    <row r="27" spans="2:13" ht="30" customHeight="1">
      <c r="B27" s="45"/>
      <c r="C27" s="34"/>
      <c r="D27" s="34"/>
      <c r="E27" s="34"/>
      <c r="F27" s="34" t="s">
        <v>18</v>
      </c>
      <c r="G27" s="42">
        <v>0.45</v>
      </c>
      <c r="H27" s="42">
        <v>0.24</v>
      </c>
      <c r="I27" s="42">
        <v>0.2</v>
      </c>
      <c r="J27" s="42">
        <v>0.05</v>
      </c>
      <c r="K27" s="46"/>
      <c r="L27" s="46"/>
      <c r="M27" s="46"/>
    </row>
    <row r="28" spans="2:13" ht="30" customHeight="1">
      <c r="B28" s="45"/>
      <c r="C28" s="34"/>
      <c r="D28" s="34"/>
      <c r="E28" s="34"/>
      <c r="F28" s="34" t="s">
        <v>19</v>
      </c>
      <c r="G28" s="42">
        <f>G26*G27</f>
        <v>0</v>
      </c>
      <c r="H28" s="42">
        <f>H26*H27</f>
        <v>0</v>
      </c>
      <c r="I28" s="42">
        <f>I26*I27</f>
        <v>0</v>
      </c>
      <c r="J28" s="42">
        <f>J26*J27</f>
        <v>0</v>
      </c>
      <c r="K28" s="46"/>
      <c r="L28" s="46"/>
      <c r="M28" s="46"/>
    </row>
  </sheetData>
  <mergeCells count="4">
    <mergeCell ref="B6:D6"/>
    <mergeCell ref="B12:D12"/>
    <mergeCell ref="B5:D5"/>
    <mergeCell ref="B23:D23"/>
  </mergeCells>
  <dataValidations count="1">
    <dataValidation allowBlank="1" showInputMessage="1" showErrorMessage="1" sqref="K25 K14:K15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zoomScale="75" zoomScaleNormal="75" workbookViewId="0">
      <selection activeCell="H13" sqref="H13"/>
    </sheetView>
  </sheetViews>
  <sheetFormatPr defaultRowHeight="15"/>
  <cols>
    <col min="2" max="3" width="16.140625" customWidth="1"/>
    <col min="4" max="4" width="33.7109375" bestFit="1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4.28515625" customWidth="1"/>
    <col min="11" max="11" width="14.85546875" bestFit="1" customWidth="1"/>
    <col min="12" max="12" width="8.85546875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26.25" customHeight="1">
      <c r="B6" s="182"/>
      <c r="C6" s="182"/>
      <c r="D6" s="182"/>
    </row>
    <row r="7" spans="1:13" ht="26.25" customHeight="1">
      <c r="A7" s="18"/>
      <c r="B7" s="19" t="s">
        <v>0</v>
      </c>
      <c r="C7" s="19"/>
      <c r="D7" s="20" t="s">
        <v>105</v>
      </c>
      <c r="E7" s="21"/>
      <c r="F7" s="24"/>
      <c r="G7" s="24"/>
      <c r="H7" s="18"/>
      <c r="I7" s="18"/>
      <c r="J7" s="18"/>
      <c r="K7" s="24"/>
      <c r="L7" s="24"/>
      <c r="M7" s="24"/>
    </row>
    <row r="8" spans="1:13" ht="26.25" customHeight="1">
      <c r="A8" s="18"/>
      <c r="B8" s="19" t="s">
        <v>1</v>
      </c>
      <c r="C8" s="19"/>
      <c r="D8" s="25" t="s">
        <v>455</v>
      </c>
      <c r="E8" s="26"/>
      <c r="F8" s="22"/>
      <c r="G8" s="24"/>
      <c r="H8" s="18"/>
      <c r="I8" s="18"/>
      <c r="J8" s="18"/>
      <c r="K8" s="24"/>
      <c r="L8" s="24"/>
      <c r="M8" s="24"/>
    </row>
    <row r="9" spans="1:13" ht="15.75">
      <c r="A9" s="18"/>
      <c r="B9" s="19"/>
      <c r="C9" s="19"/>
      <c r="D9" s="27"/>
      <c r="E9" s="22"/>
      <c r="F9" s="22"/>
      <c r="G9" s="24"/>
      <c r="H9" s="18"/>
      <c r="I9" s="18"/>
      <c r="J9" s="18"/>
      <c r="K9" s="24"/>
      <c r="L9" s="24"/>
      <c r="M9" s="24"/>
    </row>
    <row r="10" spans="1:13" ht="15.75">
      <c r="A10" s="18"/>
      <c r="B10" s="11" t="s">
        <v>3</v>
      </c>
      <c r="C10" s="12"/>
      <c r="D10" s="18"/>
      <c r="E10" s="18"/>
      <c r="F10" s="18"/>
      <c r="G10" s="24"/>
      <c r="H10" s="18"/>
      <c r="I10" s="18"/>
      <c r="J10" s="18"/>
      <c r="K10" s="24"/>
      <c r="L10" s="24"/>
      <c r="M10" s="24"/>
    </row>
    <row r="11" spans="1:1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47.25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57">
        <v>41514</v>
      </c>
      <c r="C14" s="58"/>
      <c r="D14" s="58"/>
      <c r="E14" s="59" t="s">
        <v>67</v>
      </c>
      <c r="F14" s="60"/>
      <c r="G14" s="60"/>
      <c r="H14" s="60"/>
      <c r="I14" s="60"/>
      <c r="J14" s="60"/>
      <c r="K14" s="61"/>
      <c r="L14" s="61">
        <v>612</v>
      </c>
      <c r="M14" s="61"/>
    </row>
    <row r="15" spans="1:13" ht="30" customHeight="1">
      <c r="B15" s="63" t="s">
        <v>134</v>
      </c>
      <c r="C15" s="58"/>
      <c r="D15" s="58"/>
      <c r="E15" s="59" t="s">
        <v>135</v>
      </c>
      <c r="F15" s="60"/>
      <c r="G15" s="60"/>
      <c r="H15" s="60"/>
      <c r="I15" s="60"/>
      <c r="J15" s="60"/>
      <c r="K15" s="61"/>
      <c r="L15" s="61"/>
      <c r="M15" s="61">
        <v>112.96</v>
      </c>
    </row>
    <row r="16" spans="1:13" ht="30" customHeight="1">
      <c r="B16" s="45"/>
      <c r="C16" s="34"/>
      <c r="D16" s="34"/>
      <c r="E16" s="34"/>
      <c r="F16" s="34" t="s">
        <v>17</v>
      </c>
      <c r="G16" s="40">
        <f t="shared" ref="G16:L16" si="0">SUM(G14:G14)</f>
        <v>0</v>
      </c>
      <c r="H16" s="40">
        <f t="shared" si="0"/>
        <v>0</v>
      </c>
      <c r="I16" s="40">
        <f t="shared" si="0"/>
        <v>0</v>
      </c>
      <c r="J16" s="40">
        <f t="shared" si="0"/>
        <v>0</v>
      </c>
      <c r="K16" s="42">
        <f t="shared" si="0"/>
        <v>0</v>
      </c>
      <c r="L16" s="42">
        <f t="shared" si="0"/>
        <v>612</v>
      </c>
      <c r="M16" s="42">
        <f>SUM(M14:M15)</f>
        <v>112.96</v>
      </c>
    </row>
    <row r="17" spans="2:13" ht="30" customHeight="1">
      <c r="B17" s="45"/>
      <c r="C17" s="34"/>
      <c r="D17" s="34"/>
      <c r="E17" s="34"/>
      <c r="F17" s="34" t="s">
        <v>18</v>
      </c>
      <c r="G17" s="42">
        <v>0.45</v>
      </c>
      <c r="H17" s="42">
        <v>0.24</v>
      </c>
      <c r="I17" s="42">
        <v>0.2</v>
      </c>
      <c r="J17" s="42">
        <v>0.05</v>
      </c>
      <c r="K17" s="46"/>
      <c r="L17" s="46"/>
      <c r="M17" s="46"/>
    </row>
    <row r="18" spans="2:13" ht="30" customHeight="1">
      <c r="B18" s="45"/>
      <c r="C18" s="34"/>
      <c r="D18" s="34"/>
      <c r="E18" s="34"/>
      <c r="F18" s="34" t="s">
        <v>19</v>
      </c>
      <c r="G18" s="42">
        <f>G16*G17</f>
        <v>0</v>
      </c>
      <c r="H18" s="42">
        <f>H16*H17</f>
        <v>0</v>
      </c>
      <c r="I18" s="42">
        <f>I16*I17</f>
        <v>0</v>
      </c>
      <c r="J18" s="42">
        <f>J16*J17</f>
        <v>0</v>
      </c>
      <c r="K18" s="46"/>
      <c r="L18" s="46"/>
      <c r="M18" s="46"/>
    </row>
    <row r="20" spans="2:13">
      <c r="B20" s="24"/>
      <c r="C20" s="24"/>
      <c r="D20" s="67"/>
    </row>
    <row r="21" spans="2:13" ht="15.75">
      <c r="B21" s="17" t="s">
        <v>20</v>
      </c>
      <c r="C21" s="17"/>
      <c r="D21" s="12"/>
      <c r="E21" s="18"/>
      <c r="F21" s="18"/>
      <c r="G21" s="18"/>
      <c r="H21" s="18"/>
      <c r="I21" s="18"/>
      <c r="J21" s="18"/>
      <c r="K21" s="18"/>
    </row>
    <row r="22" spans="2:13" ht="15" customHeight="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2:13" ht="47.1" customHeight="1">
      <c r="B23" s="183" t="s">
        <v>4</v>
      </c>
      <c r="C23" s="184"/>
      <c r="D23" s="185"/>
      <c r="E23" s="38" t="s">
        <v>5</v>
      </c>
      <c r="F23" s="38" t="s">
        <v>6</v>
      </c>
      <c r="G23" s="38" t="s">
        <v>7</v>
      </c>
      <c r="H23" s="38" t="s">
        <v>8</v>
      </c>
      <c r="I23" s="38" t="s">
        <v>9</v>
      </c>
      <c r="J23" s="38" t="s">
        <v>10</v>
      </c>
      <c r="K23" s="38" t="s">
        <v>11</v>
      </c>
      <c r="L23" s="38" t="s">
        <v>12</v>
      </c>
      <c r="M23" s="38" t="s">
        <v>13</v>
      </c>
    </row>
    <row r="24" spans="2:13" ht="30" customHeight="1">
      <c r="B24" s="32" t="s">
        <v>14</v>
      </c>
      <c r="C24" s="33" t="s">
        <v>15</v>
      </c>
      <c r="D24" s="33" t="s">
        <v>16</v>
      </c>
      <c r="E24" s="34"/>
      <c r="F24" s="34"/>
      <c r="G24" s="34"/>
      <c r="H24" s="34"/>
      <c r="I24" s="34"/>
      <c r="J24" s="34"/>
      <c r="K24" s="34"/>
      <c r="L24" s="34"/>
      <c r="M24" s="34"/>
    </row>
    <row r="25" spans="2:13" ht="30" customHeight="1">
      <c r="B25" s="47"/>
      <c r="C25" s="40"/>
      <c r="D25" s="40"/>
      <c r="E25" s="41"/>
      <c r="F25" s="40"/>
      <c r="G25" s="40"/>
      <c r="H25" s="40"/>
      <c r="I25" s="40"/>
      <c r="J25" s="40"/>
      <c r="K25" s="40"/>
      <c r="L25" s="42"/>
      <c r="M25" s="40"/>
    </row>
    <row r="26" spans="2:13" ht="30" customHeight="1">
      <c r="B26" s="45"/>
      <c r="C26" s="34"/>
      <c r="D26" s="34"/>
      <c r="E26" s="34"/>
      <c r="F26" s="34" t="s">
        <v>17</v>
      </c>
      <c r="G26" s="40">
        <f>SUM(G25:G25)</f>
        <v>0</v>
      </c>
      <c r="H26" s="40">
        <f>SUM(H25:H25)</f>
        <v>0</v>
      </c>
      <c r="I26" s="40">
        <f>SUM(I25:I25)</f>
        <v>0</v>
      </c>
      <c r="J26" s="40">
        <f>SUM(J25:J25)</f>
        <v>0</v>
      </c>
      <c r="K26" s="42">
        <v>0</v>
      </c>
      <c r="L26" s="42">
        <f>SUM(L25:L25)</f>
        <v>0</v>
      </c>
      <c r="M26" s="42">
        <f>SUM(M25:M25)</f>
        <v>0</v>
      </c>
    </row>
    <row r="27" spans="2:13" ht="30" customHeight="1">
      <c r="B27" s="45"/>
      <c r="C27" s="34"/>
      <c r="D27" s="34"/>
      <c r="E27" s="34"/>
      <c r="F27" s="34" t="s">
        <v>18</v>
      </c>
      <c r="G27" s="42">
        <v>0.45</v>
      </c>
      <c r="H27" s="42">
        <v>0.24</v>
      </c>
      <c r="I27" s="42">
        <v>0.2</v>
      </c>
      <c r="J27" s="42">
        <v>0.05</v>
      </c>
      <c r="K27" s="46"/>
      <c r="L27" s="46"/>
      <c r="M27" s="46"/>
    </row>
    <row r="28" spans="2:13" ht="30" customHeight="1">
      <c r="B28" s="45"/>
      <c r="C28" s="34"/>
      <c r="D28" s="34"/>
      <c r="E28" s="34"/>
      <c r="F28" s="34" t="s">
        <v>19</v>
      </c>
      <c r="G28" s="42">
        <f>G26*G27</f>
        <v>0</v>
      </c>
      <c r="H28" s="42">
        <f>H26*H27</f>
        <v>0</v>
      </c>
      <c r="I28" s="42">
        <f>I26*I27</f>
        <v>0</v>
      </c>
      <c r="J28" s="42">
        <f>J26*J27</f>
        <v>0</v>
      </c>
      <c r="K28" s="46"/>
      <c r="L28" s="46"/>
      <c r="M28" s="46"/>
    </row>
  </sheetData>
  <mergeCells count="4">
    <mergeCell ref="B6:D6"/>
    <mergeCell ref="B12:D12"/>
    <mergeCell ref="B5:D5"/>
    <mergeCell ref="B23:D23"/>
  </mergeCells>
  <dataValidations count="1">
    <dataValidation allowBlank="1" showInputMessage="1" showErrorMessage="1" sqref="K14:K15"/>
  </dataValidation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showGridLines="0" zoomScale="75" zoomScaleNormal="75" workbookViewId="0">
      <selection activeCell="H7" sqref="H7"/>
    </sheetView>
  </sheetViews>
  <sheetFormatPr defaultRowHeight="15"/>
  <cols>
    <col min="2" max="2" width="15.85546875" customWidth="1"/>
    <col min="3" max="3" width="17.7109375" customWidth="1"/>
    <col min="4" max="4" width="20.7109375" customWidth="1"/>
    <col min="5" max="5" width="23.42578125" bestFit="1" customWidth="1"/>
    <col min="6" max="6" width="24.140625" customWidth="1"/>
    <col min="7" max="7" width="9.7109375" bestFit="1" customWidth="1"/>
    <col min="8" max="8" width="14" bestFit="1" customWidth="1"/>
    <col min="9" max="9" width="9.7109375" bestFit="1" customWidth="1"/>
    <col min="10" max="10" width="13.85546875" customWidth="1"/>
    <col min="11" max="11" width="16.285156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27.75" customHeight="1">
      <c r="B6" s="182"/>
      <c r="C6" s="182"/>
      <c r="D6" s="182"/>
    </row>
    <row r="7" spans="1:13" ht="26.25" customHeight="1">
      <c r="A7" s="18"/>
      <c r="B7" s="19" t="s">
        <v>0</v>
      </c>
      <c r="C7" s="19"/>
      <c r="D7" s="20" t="s">
        <v>106</v>
      </c>
      <c r="E7" s="22"/>
      <c r="F7" s="24"/>
      <c r="G7" s="24"/>
      <c r="H7" s="18"/>
      <c r="I7" s="18"/>
      <c r="J7" s="18"/>
      <c r="K7" s="24"/>
      <c r="L7" s="24"/>
      <c r="M7" s="24"/>
    </row>
    <row r="8" spans="1:13" ht="26.25" customHeight="1">
      <c r="A8" s="18"/>
      <c r="B8" s="19" t="s">
        <v>1</v>
      </c>
      <c r="C8" s="19"/>
      <c r="D8" s="25" t="s">
        <v>2</v>
      </c>
      <c r="E8" s="22"/>
      <c r="F8" s="24"/>
      <c r="G8" s="24"/>
      <c r="H8" s="18"/>
      <c r="I8" s="18"/>
      <c r="J8" s="18"/>
      <c r="K8" s="24"/>
      <c r="L8" s="24"/>
      <c r="M8" s="24"/>
    </row>
    <row r="9" spans="1:13" ht="15.75">
      <c r="A9" s="18"/>
      <c r="B9" s="19"/>
      <c r="C9" s="19"/>
      <c r="D9" s="27"/>
      <c r="E9" s="22"/>
      <c r="F9" s="24"/>
      <c r="G9" s="24"/>
      <c r="H9" s="18"/>
      <c r="I9" s="18"/>
      <c r="J9" s="18"/>
      <c r="K9" s="24"/>
      <c r="L9" s="24"/>
      <c r="M9" s="24"/>
    </row>
    <row r="10" spans="1:13" ht="15.75">
      <c r="A10" s="18"/>
      <c r="B10" s="11" t="s">
        <v>3</v>
      </c>
      <c r="C10" s="12"/>
      <c r="D10" s="27"/>
      <c r="E10" s="22"/>
      <c r="F10" s="24"/>
      <c r="G10" s="24"/>
      <c r="H10" s="18"/>
      <c r="I10" s="18"/>
      <c r="J10" s="18"/>
      <c r="K10" s="24"/>
      <c r="L10" s="24"/>
      <c r="M10" s="24"/>
    </row>
    <row r="11" spans="1:1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47.25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63" t="s">
        <v>134</v>
      </c>
      <c r="C14" s="58"/>
      <c r="D14" s="58"/>
      <c r="E14" s="59" t="s">
        <v>135</v>
      </c>
      <c r="F14" s="60"/>
      <c r="G14" s="60"/>
      <c r="H14" s="60"/>
      <c r="I14" s="60"/>
      <c r="J14" s="60"/>
      <c r="K14" s="61"/>
      <c r="L14" s="61"/>
      <c r="M14" s="61">
        <v>119.31</v>
      </c>
    </row>
    <row r="15" spans="1:13" ht="30" customHeight="1">
      <c r="B15" s="45"/>
      <c r="C15" s="34"/>
      <c r="D15" s="34"/>
      <c r="E15" s="34"/>
      <c r="F15" s="34" t="s">
        <v>17</v>
      </c>
      <c r="G15" s="40">
        <f>SUM(G14:G14)</f>
        <v>0</v>
      </c>
      <c r="H15" s="40">
        <f>SUM(H14:H14)</f>
        <v>0</v>
      </c>
      <c r="I15" s="40">
        <f>SUM(I14:I14)</f>
        <v>0</v>
      </c>
      <c r="J15" s="40">
        <f>SUM(J14:J14)</f>
        <v>0</v>
      </c>
      <c r="K15" s="42">
        <f>SUM(K14)</f>
        <v>0</v>
      </c>
      <c r="L15" s="42">
        <f>SUM(L14:L14)</f>
        <v>0</v>
      </c>
      <c r="M15" s="42">
        <f>SUM(M14)</f>
        <v>119.31</v>
      </c>
    </row>
    <row r="16" spans="1:13" ht="30" customHeight="1">
      <c r="B16" s="45"/>
      <c r="C16" s="34"/>
      <c r="D16" s="34"/>
      <c r="E16" s="34"/>
      <c r="F16" s="34" t="s">
        <v>18</v>
      </c>
      <c r="G16" s="42">
        <v>0.45</v>
      </c>
      <c r="H16" s="42">
        <v>0.24</v>
      </c>
      <c r="I16" s="42">
        <v>0.2</v>
      </c>
      <c r="J16" s="42">
        <v>0.05</v>
      </c>
      <c r="K16" s="46"/>
      <c r="L16" s="46"/>
      <c r="M16" s="46"/>
    </row>
    <row r="17" spans="2:13" ht="30" customHeight="1">
      <c r="B17" s="45"/>
      <c r="C17" s="34"/>
      <c r="D17" s="34"/>
      <c r="E17" s="34"/>
      <c r="F17" s="34" t="s">
        <v>19</v>
      </c>
      <c r="G17" s="42">
        <f>G15*G16</f>
        <v>0</v>
      </c>
      <c r="H17" s="42">
        <f>H15*H16</f>
        <v>0</v>
      </c>
      <c r="I17" s="42">
        <f>I15*I16</f>
        <v>0</v>
      </c>
      <c r="J17" s="42">
        <f>J15*J16</f>
        <v>0</v>
      </c>
      <c r="K17" s="46"/>
      <c r="L17" s="46"/>
      <c r="M17" s="46"/>
    </row>
    <row r="19" spans="2:13">
      <c r="B19" s="24"/>
      <c r="C19" s="24"/>
      <c r="D19" s="67"/>
    </row>
    <row r="20" spans="2:13" ht="15.75">
      <c r="B20" s="17" t="s">
        <v>20</v>
      </c>
      <c r="C20" s="17"/>
      <c r="D20" s="12"/>
      <c r="E20" s="18"/>
      <c r="F20" s="18"/>
      <c r="G20" s="18"/>
      <c r="H20" s="18"/>
      <c r="I20" s="18"/>
      <c r="J20" s="18"/>
      <c r="K20" s="18"/>
    </row>
    <row r="21" spans="2:13"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2:13" ht="47.25" customHeight="1">
      <c r="B22" s="183" t="s">
        <v>4</v>
      </c>
      <c r="C22" s="184"/>
      <c r="D22" s="185"/>
      <c r="E22" s="38" t="s">
        <v>5</v>
      </c>
      <c r="F22" s="38" t="s">
        <v>6</v>
      </c>
      <c r="G22" s="38" t="s">
        <v>7</v>
      </c>
      <c r="H22" s="38" t="s">
        <v>8</v>
      </c>
      <c r="I22" s="38" t="s">
        <v>9</v>
      </c>
      <c r="J22" s="38" t="s">
        <v>10</v>
      </c>
      <c r="K22" s="38" t="s">
        <v>11</v>
      </c>
      <c r="L22" s="38" t="s">
        <v>12</v>
      </c>
      <c r="M22" s="38" t="s">
        <v>13</v>
      </c>
    </row>
    <row r="23" spans="2:13" ht="30" customHeight="1">
      <c r="B23" s="32" t="s">
        <v>14</v>
      </c>
      <c r="C23" s="33" t="s">
        <v>15</v>
      </c>
      <c r="D23" s="33" t="s">
        <v>16</v>
      </c>
      <c r="E23" s="34"/>
      <c r="F23" s="34"/>
      <c r="G23" s="34"/>
      <c r="H23" s="34"/>
      <c r="I23" s="34"/>
      <c r="J23" s="34"/>
      <c r="K23" s="34"/>
      <c r="L23" s="34"/>
      <c r="M23" s="34"/>
    </row>
    <row r="24" spans="2:13" ht="30" customHeight="1">
      <c r="B24" s="47"/>
      <c r="C24" s="40"/>
      <c r="D24" s="40"/>
      <c r="E24" s="41"/>
      <c r="F24" s="40"/>
      <c r="G24" s="40"/>
      <c r="H24" s="40"/>
      <c r="I24" s="40"/>
      <c r="J24" s="40"/>
      <c r="K24" s="40"/>
      <c r="L24" s="42"/>
      <c r="M24" s="40"/>
    </row>
    <row r="25" spans="2:13" ht="30" customHeight="1">
      <c r="B25" s="45"/>
      <c r="C25" s="34"/>
      <c r="D25" s="34"/>
      <c r="E25" s="34"/>
      <c r="F25" s="34" t="s">
        <v>17</v>
      </c>
      <c r="G25" s="40">
        <f>SUM(G24:G24)</f>
        <v>0</v>
      </c>
      <c r="H25" s="40">
        <f>SUM(H24:H24)</f>
        <v>0</v>
      </c>
      <c r="I25" s="40">
        <f>SUM(I24:I24)</f>
        <v>0</v>
      </c>
      <c r="J25" s="40">
        <f>SUM(J24:J24)</f>
        <v>0</v>
      </c>
      <c r="K25" s="42">
        <v>0</v>
      </c>
      <c r="L25" s="42">
        <f>SUM(L24:L24)</f>
        <v>0</v>
      </c>
      <c r="M25" s="42">
        <f>SUM(M24:M24)</f>
        <v>0</v>
      </c>
    </row>
    <row r="26" spans="2:13" ht="30" customHeight="1">
      <c r="B26" s="45"/>
      <c r="C26" s="34"/>
      <c r="D26" s="34"/>
      <c r="E26" s="34"/>
      <c r="F26" s="34" t="s">
        <v>18</v>
      </c>
      <c r="G26" s="42">
        <v>0.45</v>
      </c>
      <c r="H26" s="42">
        <v>0.24</v>
      </c>
      <c r="I26" s="42">
        <v>0.2</v>
      </c>
      <c r="J26" s="42">
        <v>0.05</v>
      </c>
      <c r="K26" s="46"/>
      <c r="L26" s="46"/>
      <c r="M26" s="46"/>
    </row>
    <row r="27" spans="2:13" ht="30" customHeight="1">
      <c r="B27" s="45"/>
      <c r="C27" s="34"/>
      <c r="D27" s="34"/>
      <c r="E27" s="34"/>
      <c r="F27" s="34" t="s">
        <v>19</v>
      </c>
      <c r="G27" s="42">
        <f>G25*G26</f>
        <v>0</v>
      </c>
      <c r="H27" s="42">
        <f>H25*H26</f>
        <v>0</v>
      </c>
      <c r="I27" s="42">
        <f>I25*I26</f>
        <v>0</v>
      </c>
      <c r="J27" s="42">
        <f>J25*J26</f>
        <v>0</v>
      </c>
      <c r="K27" s="46"/>
      <c r="L27" s="46"/>
      <c r="M27" s="46"/>
    </row>
  </sheetData>
  <mergeCells count="4">
    <mergeCell ref="B6:D6"/>
    <mergeCell ref="B12:D12"/>
    <mergeCell ref="B22:D22"/>
    <mergeCell ref="B5:D5"/>
  </mergeCells>
  <dataValidations count="1">
    <dataValidation allowBlank="1" showInputMessage="1" showErrorMessage="1" sqref="K14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K15:L15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showGridLines="0" zoomScale="75" zoomScaleNormal="75" workbookViewId="0">
      <selection activeCell="E32" sqref="E32"/>
    </sheetView>
  </sheetViews>
  <sheetFormatPr defaultRowHeight="15"/>
  <cols>
    <col min="2" max="2" width="20.28515625" customWidth="1"/>
    <col min="3" max="3" width="12.140625" bestFit="1" customWidth="1"/>
    <col min="4" max="4" width="22.7109375" customWidth="1"/>
    <col min="5" max="5" width="22.42578125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85546875" customWidth="1"/>
    <col min="11" max="11" width="14.85546875" bestFit="1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19" t="s">
        <v>0</v>
      </c>
      <c r="C7" s="19"/>
      <c r="D7" s="20" t="s">
        <v>26</v>
      </c>
      <c r="E7" s="21"/>
      <c r="F7" s="21"/>
      <c r="G7" s="24"/>
      <c r="H7" s="18"/>
      <c r="I7" s="18"/>
      <c r="J7" s="18"/>
      <c r="K7" s="24"/>
      <c r="L7" s="24"/>
      <c r="M7" s="24"/>
    </row>
    <row r="8" spans="1:13" ht="26.25" customHeight="1">
      <c r="A8" s="18"/>
      <c r="B8" s="19" t="s">
        <v>1</v>
      </c>
      <c r="C8" s="19"/>
      <c r="D8" s="25" t="s">
        <v>444</v>
      </c>
      <c r="E8" s="26"/>
      <c r="F8" s="26"/>
      <c r="G8" s="24"/>
      <c r="H8" s="18"/>
      <c r="I8" s="18"/>
      <c r="J8" s="18"/>
      <c r="K8" s="24"/>
      <c r="L8" s="24"/>
      <c r="M8" s="24"/>
    </row>
    <row r="9" spans="1:13" ht="15.75">
      <c r="A9" s="18"/>
      <c r="B9" s="19"/>
      <c r="C9" s="19"/>
      <c r="D9" s="18"/>
      <c r="E9" s="18"/>
      <c r="F9" s="18"/>
      <c r="G9" s="24"/>
      <c r="H9" s="18"/>
      <c r="I9" s="18"/>
      <c r="J9" s="18"/>
      <c r="K9" s="24"/>
      <c r="L9" s="24"/>
      <c r="M9" s="24"/>
    </row>
    <row r="10" spans="1:13" ht="15.75">
      <c r="A10" s="18"/>
      <c r="B10" s="11" t="s">
        <v>3</v>
      </c>
      <c r="C10" s="12"/>
      <c r="D10" s="18"/>
      <c r="E10" s="18"/>
      <c r="F10" s="18"/>
      <c r="G10" s="24"/>
      <c r="H10" s="18"/>
      <c r="I10" s="18"/>
      <c r="J10" s="18"/>
      <c r="K10" s="24"/>
      <c r="L10" s="24"/>
      <c r="M10" s="24"/>
    </row>
    <row r="11" spans="1:1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47.1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63" t="s">
        <v>141</v>
      </c>
      <c r="C14" s="58"/>
      <c r="D14" s="58"/>
      <c r="E14" s="59" t="s">
        <v>129</v>
      </c>
      <c r="F14" s="60"/>
      <c r="G14" s="60"/>
      <c r="H14" s="60"/>
      <c r="I14" s="60"/>
      <c r="J14" s="60"/>
      <c r="K14" s="61"/>
      <c r="L14" s="61">
        <v>214.88</v>
      </c>
      <c r="M14" s="61"/>
    </row>
    <row r="15" spans="1:13" ht="30" customHeight="1">
      <c r="B15" s="63" t="s">
        <v>134</v>
      </c>
      <c r="C15" s="58"/>
      <c r="D15" s="58"/>
      <c r="E15" s="59" t="s">
        <v>142</v>
      </c>
      <c r="F15" s="60"/>
      <c r="G15" s="60"/>
      <c r="H15" s="60"/>
      <c r="I15" s="60"/>
      <c r="J15" s="60"/>
      <c r="K15" s="61"/>
      <c r="L15" s="61"/>
      <c r="M15" s="61">
        <v>119.31</v>
      </c>
    </row>
    <row r="16" spans="1:13" ht="30" customHeight="1">
      <c r="B16" s="45"/>
      <c r="C16" s="34"/>
      <c r="D16" s="34"/>
      <c r="E16" s="34"/>
      <c r="F16" s="34" t="s">
        <v>17</v>
      </c>
      <c r="G16" s="40">
        <f>SUM(G24:G24)</f>
        <v>0</v>
      </c>
      <c r="H16" s="40">
        <f>SUM(H24:H24)</f>
        <v>0</v>
      </c>
      <c r="I16" s="40">
        <f>SUM(I24:I24)</f>
        <v>0</v>
      </c>
      <c r="J16" s="40">
        <f>SUM(J24:J24)</f>
        <v>0</v>
      </c>
      <c r="K16" s="42">
        <v>0</v>
      </c>
      <c r="L16" s="42">
        <f>SUM(L14:L14)</f>
        <v>214.88</v>
      </c>
      <c r="M16" s="42">
        <f>SUM(M14:M15)</f>
        <v>119.31</v>
      </c>
    </row>
    <row r="17" spans="2:13" ht="30" customHeight="1">
      <c r="B17" s="45"/>
      <c r="C17" s="34"/>
      <c r="D17" s="34"/>
      <c r="E17" s="34"/>
      <c r="F17" s="34" t="s">
        <v>18</v>
      </c>
      <c r="G17" s="42">
        <v>0.45</v>
      </c>
      <c r="H17" s="42">
        <v>0.24</v>
      </c>
      <c r="I17" s="42">
        <v>0.2</v>
      </c>
      <c r="J17" s="42">
        <v>0.05</v>
      </c>
      <c r="K17" s="46"/>
      <c r="L17" s="46"/>
      <c r="M17" s="64"/>
    </row>
    <row r="18" spans="2:13" ht="30" customHeight="1">
      <c r="B18" s="45"/>
      <c r="C18" s="34"/>
      <c r="D18" s="34"/>
      <c r="E18" s="34"/>
      <c r="F18" s="34" t="s">
        <v>19</v>
      </c>
      <c r="G18" s="42">
        <f>G16*G17</f>
        <v>0</v>
      </c>
      <c r="H18" s="42">
        <f>H16*H17</f>
        <v>0</v>
      </c>
      <c r="I18" s="42">
        <f>I16*I17</f>
        <v>0</v>
      </c>
      <c r="J18" s="42">
        <f>J16*J17</f>
        <v>0</v>
      </c>
      <c r="K18" s="46"/>
      <c r="L18" s="46"/>
      <c r="M18" s="46"/>
    </row>
    <row r="20" spans="2:13" ht="15.75">
      <c r="B20" s="17" t="s">
        <v>20</v>
      </c>
      <c r="C20" s="17"/>
      <c r="D20" s="12"/>
      <c r="E20" s="18"/>
      <c r="F20" s="18"/>
      <c r="G20" s="18"/>
      <c r="H20" s="18"/>
      <c r="I20" s="18"/>
      <c r="J20" s="18"/>
      <c r="K20" s="18"/>
    </row>
    <row r="21" spans="2:13"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2:13" ht="47.1" customHeight="1">
      <c r="B22" s="183" t="s">
        <v>4</v>
      </c>
      <c r="C22" s="184"/>
      <c r="D22" s="185"/>
      <c r="E22" s="38" t="s">
        <v>5</v>
      </c>
      <c r="F22" s="38" t="s">
        <v>6</v>
      </c>
      <c r="G22" s="38" t="s">
        <v>7</v>
      </c>
      <c r="H22" s="38" t="s">
        <v>8</v>
      </c>
      <c r="I22" s="38" t="s">
        <v>9</v>
      </c>
      <c r="J22" s="38" t="s">
        <v>10</v>
      </c>
      <c r="K22" s="38" t="s">
        <v>11</v>
      </c>
      <c r="L22" s="38" t="s">
        <v>12</v>
      </c>
      <c r="M22" s="38" t="s">
        <v>13</v>
      </c>
    </row>
    <row r="23" spans="2:13" ht="30" customHeight="1">
      <c r="B23" s="32" t="s">
        <v>14</v>
      </c>
      <c r="C23" s="33" t="s">
        <v>15</v>
      </c>
      <c r="D23" s="33" t="s">
        <v>16</v>
      </c>
      <c r="E23" s="34"/>
      <c r="F23" s="34"/>
      <c r="G23" s="34"/>
      <c r="H23" s="34"/>
      <c r="I23" s="34"/>
      <c r="J23" s="34"/>
      <c r="K23" s="34"/>
      <c r="L23" s="34"/>
      <c r="M23" s="34"/>
    </row>
    <row r="24" spans="2:13" ht="43.5">
      <c r="B24" s="57">
        <v>41477</v>
      </c>
      <c r="C24" s="58"/>
      <c r="D24" s="58"/>
      <c r="E24" s="59" t="s">
        <v>143</v>
      </c>
      <c r="F24" s="60" t="s">
        <v>144</v>
      </c>
      <c r="G24" s="60"/>
      <c r="H24" s="60"/>
      <c r="I24" s="60"/>
      <c r="J24" s="60"/>
      <c r="K24" s="61"/>
      <c r="L24" s="61"/>
      <c r="M24" s="61">
        <v>99.67</v>
      </c>
    </row>
    <row r="25" spans="2:13" ht="30" customHeight="1">
      <c r="B25" s="45"/>
      <c r="C25" s="34"/>
      <c r="D25" s="34"/>
      <c r="E25" s="34"/>
      <c r="F25" s="34" t="s">
        <v>17</v>
      </c>
      <c r="G25" s="40">
        <v>0</v>
      </c>
      <c r="H25" s="40">
        <v>0</v>
      </c>
      <c r="I25" s="40">
        <v>0</v>
      </c>
      <c r="J25" s="40">
        <v>0</v>
      </c>
      <c r="K25" s="42">
        <v>0</v>
      </c>
      <c r="L25" s="42">
        <v>0</v>
      </c>
      <c r="M25" s="42">
        <f>SUM(M24)</f>
        <v>99.67</v>
      </c>
    </row>
    <row r="26" spans="2:13" ht="30" customHeight="1">
      <c r="B26" s="45"/>
      <c r="C26" s="34"/>
      <c r="D26" s="34"/>
      <c r="E26" s="34"/>
      <c r="F26" s="34" t="s">
        <v>18</v>
      </c>
      <c r="G26" s="42">
        <v>0.45</v>
      </c>
      <c r="H26" s="42">
        <v>0.24</v>
      </c>
      <c r="I26" s="42">
        <v>0.2</v>
      </c>
      <c r="J26" s="42">
        <v>0.05</v>
      </c>
      <c r="K26" s="46"/>
      <c r="L26" s="46"/>
      <c r="M26" s="46"/>
    </row>
    <row r="27" spans="2:13" ht="30" customHeight="1">
      <c r="B27" s="45"/>
      <c r="C27" s="34"/>
      <c r="D27" s="34"/>
      <c r="E27" s="34"/>
      <c r="F27" s="34" t="s">
        <v>19</v>
      </c>
      <c r="G27" s="42">
        <f>G25*G26</f>
        <v>0</v>
      </c>
      <c r="H27" s="42">
        <f>H25*H26</f>
        <v>0</v>
      </c>
      <c r="I27" s="42">
        <f>I25*I26</f>
        <v>0</v>
      </c>
      <c r="J27" s="42">
        <f>J25*J26</f>
        <v>0</v>
      </c>
      <c r="K27" s="46"/>
      <c r="L27" s="46"/>
      <c r="M27" s="46"/>
    </row>
  </sheetData>
  <mergeCells count="4">
    <mergeCell ref="B6:D6"/>
    <mergeCell ref="B12:D12"/>
    <mergeCell ref="B22:D22"/>
    <mergeCell ref="B5:D5"/>
  </mergeCells>
  <dataValidations count="1">
    <dataValidation allowBlank="1" showInputMessage="1" showErrorMessage="1" sqref="K14:K15 K24"/>
  </dataValidation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zoomScale="75" zoomScaleNormal="75" workbookViewId="0">
      <selection activeCell="C33" sqref="C33"/>
    </sheetView>
  </sheetViews>
  <sheetFormatPr defaultRowHeight="15"/>
  <cols>
    <col min="2" max="2" width="16.140625" customWidth="1"/>
    <col min="3" max="3" width="16.710937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7109375" customWidth="1"/>
    <col min="11" max="11" width="14.425781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19" t="s">
        <v>0</v>
      </c>
      <c r="C7" s="19"/>
      <c r="D7" s="20" t="s">
        <v>107</v>
      </c>
      <c r="E7" s="21"/>
      <c r="F7" s="24"/>
      <c r="G7" s="24"/>
      <c r="H7" s="18"/>
      <c r="I7" s="18"/>
      <c r="J7" s="18"/>
      <c r="K7" s="24"/>
      <c r="L7" s="24"/>
      <c r="M7" s="24"/>
    </row>
    <row r="8" spans="1:13" ht="26.25" customHeight="1">
      <c r="A8" s="18"/>
      <c r="B8" s="19" t="s">
        <v>1</v>
      </c>
      <c r="C8" s="19"/>
      <c r="D8" s="25" t="s">
        <v>2</v>
      </c>
      <c r="E8" s="26"/>
      <c r="F8" s="24"/>
      <c r="G8" s="24"/>
      <c r="H8" s="18"/>
      <c r="I8" s="18"/>
      <c r="J8" s="18"/>
      <c r="K8" s="24"/>
      <c r="L8" s="24"/>
      <c r="M8" s="24"/>
    </row>
    <row r="9" spans="1:13" ht="15.75">
      <c r="A9" s="18"/>
      <c r="B9" s="19"/>
      <c r="C9" s="19"/>
      <c r="D9" s="27"/>
      <c r="E9" s="22"/>
      <c r="F9" s="24"/>
      <c r="G9" s="24"/>
      <c r="H9" s="18"/>
      <c r="I9" s="18"/>
      <c r="J9" s="18"/>
      <c r="K9" s="24"/>
      <c r="L9" s="24"/>
      <c r="M9" s="24"/>
    </row>
    <row r="10" spans="1:13" ht="15.75">
      <c r="A10" s="18"/>
      <c r="B10" s="11" t="s">
        <v>3</v>
      </c>
      <c r="C10" s="12"/>
      <c r="D10" s="27"/>
      <c r="E10" s="22"/>
      <c r="F10" s="24"/>
      <c r="G10" s="24"/>
      <c r="H10" s="18"/>
      <c r="I10" s="18"/>
      <c r="J10" s="18"/>
      <c r="K10" s="24"/>
      <c r="L10" s="24"/>
      <c r="M10" s="24"/>
    </row>
    <row r="11" spans="1:1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47.1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63">
        <v>41478</v>
      </c>
      <c r="C14" s="58"/>
      <c r="D14" s="58"/>
      <c r="E14" s="59" t="s">
        <v>67</v>
      </c>
      <c r="F14" s="60"/>
      <c r="G14" s="60"/>
      <c r="H14" s="60"/>
      <c r="I14" s="60"/>
      <c r="J14" s="60"/>
      <c r="K14" s="61"/>
      <c r="L14" s="61">
        <v>612</v>
      </c>
      <c r="M14" s="61"/>
    </row>
    <row r="15" spans="1:13" ht="30" customHeight="1">
      <c r="B15" s="43" t="s">
        <v>134</v>
      </c>
      <c r="C15" s="40"/>
      <c r="D15" s="40"/>
      <c r="E15" s="59" t="s">
        <v>135</v>
      </c>
      <c r="F15" s="60"/>
      <c r="G15" s="60"/>
      <c r="H15" s="60"/>
      <c r="I15" s="60"/>
      <c r="J15" s="60"/>
      <c r="K15" s="61"/>
      <c r="L15" s="61"/>
      <c r="M15" s="61">
        <v>24</v>
      </c>
    </row>
    <row r="16" spans="1:13" ht="30" customHeight="1">
      <c r="B16" s="45"/>
      <c r="C16" s="34"/>
      <c r="D16" s="34"/>
      <c r="E16" s="34"/>
      <c r="F16" s="34" t="s">
        <v>17</v>
      </c>
      <c r="G16" s="40">
        <f>SUM(G14:G14)</f>
        <v>0</v>
      </c>
      <c r="H16" s="40">
        <f>SUM(H14:H14)</f>
        <v>0</v>
      </c>
      <c r="I16" s="40">
        <f>SUM(I14:I14)</f>
        <v>0</v>
      </c>
      <c r="J16" s="40">
        <f>SUM(J14:J14)</f>
        <v>0</v>
      </c>
      <c r="K16" s="42">
        <f>SUM(K14)</f>
        <v>0</v>
      </c>
      <c r="L16" s="42">
        <f>SUM(L14:L14)</f>
        <v>612</v>
      </c>
      <c r="M16" s="42">
        <f>SUM(M14:M15)</f>
        <v>24</v>
      </c>
    </row>
    <row r="17" spans="2:13" ht="30" customHeight="1">
      <c r="B17" s="45"/>
      <c r="C17" s="34"/>
      <c r="D17" s="34"/>
      <c r="E17" s="34"/>
      <c r="F17" s="34" t="s">
        <v>18</v>
      </c>
      <c r="G17" s="42">
        <v>0.45</v>
      </c>
      <c r="H17" s="42">
        <v>0.24</v>
      </c>
      <c r="I17" s="42">
        <v>0.2</v>
      </c>
      <c r="J17" s="42">
        <v>0.05</v>
      </c>
      <c r="K17" s="46"/>
      <c r="L17" s="46"/>
      <c r="M17" s="46"/>
    </row>
    <row r="18" spans="2:13" ht="30" customHeight="1">
      <c r="B18" s="45"/>
      <c r="C18" s="34"/>
      <c r="D18" s="34"/>
      <c r="E18" s="34"/>
      <c r="F18" s="34" t="s">
        <v>19</v>
      </c>
      <c r="G18" s="42">
        <f>G16*G17</f>
        <v>0</v>
      </c>
      <c r="H18" s="42">
        <f>H16*H17</f>
        <v>0</v>
      </c>
      <c r="I18" s="42">
        <f>I16*I17</f>
        <v>0</v>
      </c>
      <c r="J18" s="42">
        <f>J16*J17</f>
        <v>0</v>
      </c>
      <c r="K18" s="46"/>
      <c r="L18" s="46"/>
      <c r="M18" s="46"/>
    </row>
    <row r="20" spans="2:13">
      <c r="B20" s="24"/>
      <c r="C20" s="24"/>
      <c r="D20" s="67"/>
    </row>
    <row r="21" spans="2:13" ht="15.75">
      <c r="B21" s="17" t="s">
        <v>20</v>
      </c>
      <c r="C21" s="17"/>
      <c r="D21" s="12"/>
      <c r="E21" s="18"/>
      <c r="F21" s="18"/>
      <c r="G21" s="18"/>
      <c r="H21" s="18"/>
      <c r="I21" s="18"/>
      <c r="J21" s="18"/>
      <c r="K21" s="18"/>
    </row>
    <row r="22" spans="2:13" ht="15" customHeight="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2:13" ht="47.1" customHeight="1">
      <c r="B23" s="183" t="s">
        <v>4</v>
      </c>
      <c r="C23" s="184"/>
      <c r="D23" s="185"/>
      <c r="E23" s="38" t="s">
        <v>5</v>
      </c>
      <c r="F23" s="38" t="s">
        <v>6</v>
      </c>
      <c r="G23" s="38" t="s">
        <v>7</v>
      </c>
      <c r="H23" s="38" t="s">
        <v>8</v>
      </c>
      <c r="I23" s="38" t="s">
        <v>9</v>
      </c>
      <c r="J23" s="38" t="s">
        <v>10</v>
      </c>
      <c r="K23" s="38" t="s">
        <v>11</v>
      </c>
      <c r="L23" s="38" t="s">
        <v>12</v>
      </c>
      <c r="M23" s="38" t="s">
        <v>13</v>
      </c>
    </row>
    <row r="24" spans="2:13" ht="30" customHeight="1">
      <c r="B24" s="32" t="s">
        <v>14</v>
      </c>
      <c r="C24" s="33" t="s">
        <v>15</v>
      </c>
      <c r="D24" s="33" t="s">
        <v>16</v>
      </c>
      <c r="E24" s="34"/>
      <c r="F24" s="34"/>
      <c r="G24" s="34"/>
      <c r="H24" s="34"/>
      <c r="I24" s="34"/>
      <c r="J24" s="34"/>
      <c r="K24" s="34"/>
      <c r="L24" s="34"/>
      <c r="M24" s="34"/>
    </row>
    <row r="25" spans="2:13" ht="30" customHeight="1">
      <c r="B25" s="47"/>
      <c r="C25" s="40"/>
      <c r="D25" s="40"/>
      <c r="E25" s="41"/>
      <c r="F25" s="40"/>
      <c r="G25" s="40"/>
      <c r="H25" s="40"/>
      <c r="I25" s="40"/>
      <c r="J25" s="40"/>
      <c r="K25" s="40"/>
      <c r="L25" s="42"/>
      <c r="M25" s="40"/>
    </row>
    <row r="26" spans="2:13" ht="30" customHeight="1">
      <c r="B26" s="45"/>
      <c r="C26" s="34"/>
      <c r="D26" s="34"/>
      <c r="E26" s="34"/>
      <c r="F26" s="34" t="s">
        <v>17</v>
      </c>
      <c r="G26" s="40">
        <f>SUM(G25:G25)</f>
        <v>0</v>
      </c>
      <c r="H26" s="40">
        <f>SUM(H25:H25)</f>
        <v>0</v>
      </c>
      <c r="I26" s="40">
        <f>SUM(I25:I25)</f>
        <v>0</v>
      </c>
      <c r="J26" s="40">
        <f>SUM(J25:J25)</f>
        <v>0</v>
      </c>
      <c r="K26" s="42">
        <v>0</v>
      </c>
      <c r="L26" s="42">
        <f>SUM(L25:L25)</f>
        <v>0</v>
      </c>
      <c r="M26" s="42">
        <f>SUM(M25:M25)</f>
        <v>0</v>
      </c>
    </row>
    <row r="27" spans="2:13" ht="30" customHeight="1">
      <c r="B27" s="45"/>
      <c r="C27" s="34"/>
      <c r="D27" s="34"/>
      <c r="E27" s="34"/>
      <c r="F27" s="34" t="s">
        <v>18</v>
      </c>
      <c r="G27" s="42">
        <v>0.45</v>
      </c>
      <c r="H27" s="42">
        <v>0.24</v>
      </c>
      <c r="I27" s="42">
        <v>0.2</v>
      </c>
      <c r="J27" s="42">
        <v>0.05</v>
      </c>
      <c r="K27" s="46"/>
      <c r="L27" s="46"/>
      <c r="M27" s="46"/>
    </row>
    <row r="28" spans="2:13" ht="30" customHeight="1">
      <c r="B28" s="45"/>
      <c r="C28" s="34"/>
      <c r="D28" s="34"/>
      <c r="E28" s="34"/>
      <c r="F28" s="34" t="s">
        <v>19</v>
      </c>
      <c r="G28" s="42">
        <f>G26*G27</f>
        <v>0</v>
      </c>
      <c r="H28" s="42">
        <f>H26*H27</f>
        <v>0</v>
      </c>
      <c r="I28" s="42">
        <f>I26*I27</f>
        <v>0</v>
      </c>
      <c r="J28" s="42">
        <f>J26*J27</f>
        <v>0</v>
      </c>
      <c r="K28" s="46"/>
      <c r="L28" s="46"/>
      <c r="M28" s="46"/>
    </row>
  </sheetData>
  <mergeCells count="4">
    <mergeCell ref="B6:D6"/>
    <mergeCell ref="B12:D12"/>
    <mergeCell ref="B5:D5"/>
    <mergeCell ref="B23:D23"/>
  </mergeCells>
  <dataValidations count="1">
    <dataValidation allowBlank="1" showInputMessage="1" showErrorMessage="1" sqref="K14:K15"/>
  </dataValidations>
  <pageMargins left="0.70866141732283472" right="0.70866141732283472" top="0.74803149606299213" bottom="0.74803149606299213" header="0.31496062992125984" footer="0.31496062992125984"/>
  <pageSetup paperSize="9" scale="67" orientation="landscape" r:id="rId1"/>
  <ignoredErrors>
    <ignoredError sqref="K16" formula="1"/>
  </ignoredError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showGridLines="0" zoomScale="75" zoomScaleNormal="75" workbookViewId="0">
      <selection activeCell="E31" sqref="E31"/>
    </sheetView>
  </sheetViews>
  <sheetFormatPr defaultRowHeight="15"/>
  <cols>
    <col min="3" max="3" width="16.42578125" customWidth="1"/>
    <col min="4" max="4" width="14.425781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7109375" customWidth="1"/>
    <col min="11" max="11" width="14.85546875" bestFit="1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24" customHeight="1">
      <c r="B6" s="182"/>
      <c r="C6" s="182"/>
      <c r="D6" s="182"/>
    </row>
    <row r="7" spans="1:13" s="35" customFormat="1" ht="26.25" customHeight="1">
      <c r="A7" s="12"/>
      <c r="B7" s="19" t="s">
        <v>0</v>
      </c>
      <c r="C7" s="19"/>
      <c r="D7" s="20" t="s">
        <v>108</v>
      </c>
      <c r="E7" s="21"/>
      <c r="F7" s="24"/>
      <c r="G7" s="24"/>
      <c r="H7" s="18"/>
      <c r="I7" s="18"/>
      <c r="J7" s="18"/>
      <c r="K7" s="24"/>
      <c r="L7" s="24"/>
      <c r="M7" s="24"/>
    </row>
    <row r="8" spans="1:13" s="35" customFormat="1" ht="26.25" customHeight="1">
      <c r="A8" s="12"/>
      <c r="B8" s="19" t="s">
        <v>1</v>
      </c>
      <c r="C8" s="19"/>
      <c r="D8" s="25" t="s">
        <v>109</v>
      </c>
      <c r="E8" s="26"/>
      <c r="F8" s="24"/>
      <c r="G8" s="24"/>
      <c r="H8" s="18"/>
      <c r="I8" s="18"/>
      <c r="J8" s="18"/>
      <c r="K8" s="24"/>
      <c r="L8" s="24"/>
      <c r="M8" s="24"/>
    </row>
    <row r="9" spans="1:13" ht="15.75">
      <c r="A9" s="18"/>
      <c r="B9" s="19"/>
      <c r="C9" s="19"/>
      <c r="D9" s="18"/>
      <c r="E9" s="18"/>
      <c r="F9" s="24"/>
      <c r="G9" s="24"/>
      <c r="H9" s="18"/>
      <c r="I9" s="18"/>
      <c r="J9" s="18"/>
      <c r="K9" s="24"/>
      <c r="L9" s="24"/>
      <c r="M9" s="24"/>
    </row>
    <row r="10" spans="1:13" ht="15.75">
      <c r="A10" s="18"/>
      <c r="B10" s="11" t="s">
        <v>3</v>
      </c>
      <c r="C10" s="12"/>
      <c r="D10" s="18"/>
      <c r="E10" s="18"/>
      <c r="F10" s="24"/>
      <c r="G10" s="24"/>
      <c r="H10" s="18"/>
      <c r="I10" s="18"/>
      <c r="J10" s="18"/>
      <c r="K10" s="24"/>
      <c r="L10" s="24"/>
      <c r="M10" s="24"/>
    </row>
    <row r="11" spans="1:1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47.25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57"/>
      <c r="C14" s="58"/>
      <c r="D14" s="58"/>
      <c r="E14" s="59"/>
      <c r="F14" s="60"/>
      <c r="G14" s="60"/>
      <c r="H14" s="60"/>
      <c r="I14" s="60"/>
      <c r="J14" s="60"/>
      <c r="K14" s="61"/>
      <c r="L14" s="61"/>
      <c r="M14" s="61"/>
    </row>
    <row r="15" spans="1:13" ht="30" customHeight="1">
      <c r="B15" s="45"/>
      <c r="C15" s="34"/>
      <c r="D15" s="34"/>
      <c r="E15" s="34"/>
      <c r="F15" s="34" t="s">
        <v>17</v>
      </c>
      <c r="G15" s="40">
        <f t="shared" ref="G15:M15" si="0">SUM(G14:G14)</f>
        <v>0</v>
      </c>
      <c r="H15" s="40">
        <f t="shared" si="0"/>
        <v>0</v>
      </c>
      <c r="I15" s="40">
        <f t="shared" si="0"/>
        <v>0</v>
      </c>
      <c r="J15" s="40">
        <f t="shared" si="0"/>
        <v>0</v>
      </c>
      <c r="K15" s="42">
        <f t="shared" si="0"/>
        <v>0</v>
      </c>
      <c r="L15" s="42">
        <f t="shared" si="0"/>
        <v>0</v>
      </c>
      <c r="M15" s="42">
        <f t="shared" si="0"/>
        <v>0</v>
      </c>
    </row>
    <row r="16" spans="1:13" ht="30" customHeight="1">
      <c r="B16" s="45"/>
      <c r="C16" s="34"/>
      <c r="D16" s="34"/>
      <c r="E16" s="34"/>
      <c r="F16" s="34" t="s">
        <v>18</v>
      </c>
      <c r="G16" s="42">
        <v>0.45</v>
      </c>
      <c r="H16" s="42">
        <v>0.24</v>
      </c>
      <c r="I16" s="42">
        <v>0.2</v>
      </c>
      <c r="J16" s="42">
        <v>0.05</v>
      </c>
      <c r="K16" s="46"/>
      <c r="L16" s="46"/>
      <c r="M16" s="46"/>
    </row>
    <row r="17" spans="2:13" ht="30" customHeight="1">
      <c r="B17" s="45"/>
      <c r="C17" s="34"/>
      <c r="D17" s="34"/>
      <c r="E17" s="34"/>
      <c r="F17" s="34" t="s">
        <v>19</v>
      </c>
      <c r="G17" s="42">
        <f>G15*G16</f>
        <v>0</v>
      </c>
      <c r="H17" s="42">
        <f>H15*H16</f>
        <v>0</v>
      </c>
      <c r="I17" s="42">
        <f>I15*I16</f>
        <v>0</v>
      </c>
      <c r="J17" s="42">
        <f>J15*J16</f>
        <v>0</v>
      </c>
      <c r="K17" s="46"/>
      <c r="L17" s="46"/>
      <c r="M17" s="46"/>
    </row>
    <row r="20" spans="2:13" ht="15.75">
      <c r="B20" s="17" t="s">
        <v>20</v>
      </c>
      <c r="C20" s="17"/>
      <c r="D20" s="12"/>
      <c r="E20" s="18"/>
      <c r="F20" s="18"/>
      <c r="G20" s="18"/>
      <c r="H20" s="18"/>
      <c r="I20" s="18"/>
      <c r="J20" s="18"/>
      <c r="K20" s="18"/>
    </row>
    <row r="21" spans="2:13"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2:13" ht="47.25" customHeight="1">
      <c r="B22" s="183" t="s">
        <v>4</v>
      </c>
      <c r="C22" s="184"/>
      <c r="D22" s="185"/>
      <c r="E22" s="38" t="s">
        <v>5</v>
      </c>
      <c r="F22" s="38" t="s">
        <v>6</v>
      </c>
      <c r="G22" s="38" t="s">
        <v>7</v>
      </c>
      <c r="H22" s="38" t="s">
        <v>8</v>
      </c>
      <c r="I22" s="38" t="s">
        <v>9</v>
      </c>
      <c r="J22" s="38" t="s">
        <v>10</v>
      </c>
      <c r="K22" s="38" t="s">
        <v>11</v>
      </c>
      <c r="L22" s="38" t="s">
        <v>12</v>
      </c>
      <c r="M22" s="38" t="s">
        <v>13</v>
      </c>
    </row>
    <row r="23" spans="2:13" ht="30" customHeight="1">
      <c r="B23" s="32" t="s">
        <v>14</v>
      </c>
      <c r="C23" s="33" t="s">
        <v>15</v>
      </c>
      <c r="D23" s="33" t="s">
        <v>16</v>
      </c>
      <c r="E23" s="34"/>
      <c r="F23" s="34"/>
      <c r="G23" s="34"/>
      <c r="H23" s="34"/>
      <c r="I23" s="34"/>
      <c r="J23" s="34"/>
      <c r="K23" s="34"/>
      <c r="L23" s="34"/>
      <c r="M23" s="34"/>
    </row>
    <row r="24" spans="2:13" ht="30" customHeight="1">
      <c r="B24" s="47"/>
      <c r="C24" s="40"/>
      <c r="D24" s="40"/>
      <c r="E24" s="41"/>
      <c r="F24" s="40"/>
      <c r="G24" s="40"/>
      <c r="H24" s="40"/>
      <c r="I24" s="40"/>
      <c r="J24" s="40"/>
      <c r="K24" s="40"/>
      <c r="L24" s="42"/>
      <c r="M24" s="40"/>
    </row>
    <row r="25" spans="2:13" ht="30" customHeight="1">
      <c r="B25" s="45"/>
      <c r="C25" s="34"/>
      <c r="D25" s="34"/>
      <c r="E25" s="34"/>
      <c r="F25" s="34" t="s">
        <v>17</v>
      </c>
      <c r="G25" s="40">
        <f>SUM(G24:G24)</f>
        <v>0</v>
      </c>
      <c r="H25" s="40">
        <f>SUM(H24:H24)</f>
        <v>0</v>
      </c>
      <c r="I25" s="40">
        <f>SUM(I24:I24)</f>
        <v>0</v>
      </c>
      <c r="J25" s="40">
        <f>SUM(J24:J24)</f>
        <v>0</v>
      </c>
      <c r="K25" s="42">
        <v>0</v>
      </c>
      <c r="L25" s="42">
        <f>SUM(L24:L24)</f>
        <v>0</v>
      </c>
      <c r="M25" s="42">
        <f>SUM(M24:M24)</f>
        <v>0</v>
      </c>
    </row>
    <row r="26" spans="2:13" ht="30" customHeight="1">
      <c r="B26" s="45"/>
      <c r="C26" s="34"/>
      <c r="D26" s="34"/>
      <c r="E26" s="34"/>
      <c r="F26" s="34" t="s">
        <v>18</v>
      </c>
      <c r="G26" s="42">
        <v>0.45</v>
      </c>
      <c r="H26" s="42">
        <v>0.24</v>
      </c>
      <c r="I26" s="42">
        <v>0.2</v>
      </c>
      <c r="J26" s="42">
        <v>0.05</v>
      </c>
      <c r="K26" s="46"/>
      <c r="L26" s="46"/>
      <c r="M26" s="46"/>
    </row>
    <row r="27" spans="2:13" ht="30" customHeight="1">
      <c r="B27" s="45"/>
      <c r="C27" s="34"/>
      <c r="D27" s="34"/>
      <c r="E27" s="34"/>
      <c r="F27" s="34" t="s">
        <v>19</v>
      </c>
      <c r="G27" s="42">
        <f>G25*G26</f>
        <v>0</v>
      </c>
      <c r="H27" s="42">
        <f>H25*H26</f>
        <v>0</v>
      </c>
      <c r="I27" s="42">
        <f>I25*I26</f>
        <v>0</v>
      </c>
      <c r="J27" s="42">
        <f>J25*J26</f>
        <v>0</v>
      </c>
      <c r="K27" s="46"/>
      <c r="L27" s="46"/>
      <c r="M27" s="46"/>
    </row>
  </sheetData>
  <mergeCells count="4">
    <mergeCell ref="B6:D6"/>
    <mergeCell ref="B12:D12"/>
    <mergeCell ref="B22:D22"/>
    <mergeCell ref="B5:D5"/>
  </mergeCells>
  <dataValidations count="1">
    <dataValidation allowBlank="1" showInputMessage="1" showErrorMessage="1" sqref="K14"/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>
  <dimension ref="A1:M30"/>
  <sheetViews>
    <sheetView showGridLines="0" topLeftCell="A10" zoomScale="75" zoomScaleNormal="75" zoomScaleSheetLayoutView="75" zoomScalePageLayoutView="75" workbookViewId="0">
      <selection activeCell="I9" sqref="I9"/>
    </sheetView>
  </sheetViews>
  <sheetFormatPr defaultRowHeight="15"/>
  <cols>
    <col min="2" max="2" width="16" customWidth="1"/>
    <col min="3" max="3" width="12.28515625" customWidth="1"/>
    <col min="4" max="4" width="24.140625" bestFit="1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28515625" customWidth="1"/>
    <col min="11" max="11" width="1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19" t="s">
        <v>0</v>
      </c>
      <c r="C7" s="19"/>
      <c r="D7" s="20" t="s">
        <v>110</v>
      </c>
      <c r="E7" s="21"/>
      <c r="F7" s="24"/>
      <c r="G7" s="24"/>
      <c r="H7" s="18"/>
      <c r="I7" s="18"/>
      <c r="J7" s="18"/>
      <c r="K7" s="24"/>
      <c r="L7" s="24"/>
      <c r="M7" s="24"/>
    </row>
    <row r="8" spans="1:13" ht="26.25" customHeight="1">
      <c r="A8" s="18"/>
      <c r="B8" s="19" t="s">
        <v>1</v>
      </c>
      <c r="C8" s="19"/>
      <c r="D8" s="25" t="s">
        <v>456</v>
      </c>
      <c r="E8" s="26"/>
      <c r="F8" s="22"/>
      <c r="G8" s="24"/>
      <c r="H8" s="18"/>
      <c r="I8" s="18"/>
      <c r="J8" s="18"/>
      <c r="K8" s="24"/>
      <c r="L8" s="24"/>
      <c r="M8" s="24"/>
    </row>
    <row r="9" spans="1:13" ht="15.75">
      <c r="A9" s="18"/>
      <c r="B9" s="19"/>
      <c r="C9" s="19"/>
      <c r="D9" s="27"/>
      <c r="E9" s="22"/>
      <c r="F9" s="22"/>
      <c r="G9" s="24"/>
      <c r="H9" s="18"/>
      <c r="I9" s="18"/>
      <c r="J9" s="18"/>
      <c r="K9" s="24"/>
      <c r="L9" s="24"/>
      <c r="M9" s="24"/>
    </row>
    <row r="10" spans="1:13" ht="15.75">
      <c r="A10" s="18"/>
      <c r="B10" s="11" t="s">
        <v>3</v>
      </c>
      <c r="C10" s="12"/>
      <c r="D10" s="27"/>
      <c r="E10" s="22"/>
      <c r="F10" s="22"/>
      <c r="G10" s="24"/>
      <c r="H10" s="18"/>
      <c r="I10" s="18"/>
      <c r="J10" s="18"/>
      <c r="K10" s="24"/>
      <c r="L10" s="24"/>
      <c r="M10" s="24"/>
    </row>
    <row r="11" spans="1:13">
      <c r="A11" s="18"/>
      <c r="B11" s="18"/>
      <c r="C11" s="18"/>
      <c r="D11" s="36"/>
      <c r="E11" s="36"/>
      <c r="F11" s="36"/>
      <c r="G11" s="18"/>
      <c r="H11" s="18"/>
      <c r="I11" s="18"/>
      <c r="J11" s="18"/>
      <c r="K11" s="18"/>
      <c r="L11" s="18"/>
      <c r="M11" s="18"/>
    </row>
    <row r="12" spans="1:13" ht="47.1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57">
        <v>41408</v>
      </c>
      <c r="C14" s="58"/>
      <c r="D14" s="58"/>
      <c r="E14" s="59" t="s">
        <v>67</v>
      </c>
      <c r="F14" s="59"/>
      <c r="G14" s="60"/>
      <c r="H14" s="60"/>
      <c r="I14" s="60"/>
      <c r="J14" s="60"/>
      <c r="K14" s="61"/>
      <c r="L14" s="61">
        <v>612</v>
      </c>
      <c r="M14" s="68"/>
    </row>
    <row r="15" spans="1:13" ht="30" customHeight="1">
      <c r="B15" s="63" t="s">
        <v>134</v>
      </c>
      <c r="C15" s="58"/>
      <c r="D15" s="58"/>
      <c r="E15" s="59" t="s">
        <v>135</v>
      </c>
      <c r="F15" s="59"/>
      <c r="G15" s="60"/>
      <c r="H15" s="60"/>
      <c r="I15" s="60"/>
      <c r="J15" s="60"/>
      <c r="K15" s="61"/>
      <c r="L15" s="61"/>
      <c r="M15" s="68">
        <v>119.31</v>
      </c>
    </row>
    <row r="16" spans="1:13" ht="30" customHeight="1">
      <c r="B16" s="45"/>
      <c r="C16" s="34"/>
      <c r="D16" s="34"/>
      <c r="E16" s="34"/>
      <c r="F16" s="34" t="s">
        <v>17</v>
      </c>
      <c r="G16" s="40">
        <v>0</v>
      </c>
      <c r="H16" s="40">
        <v>0</v>
      </c>
      <c r="I16" s="40">
        <v>0</v>
      </c>
      <c r="J16" s="40">
        <v>0</v>
      </c>
      <c r="K16" s="42">
        <v>0</v>
      </c>
      <c r="L16" s="42">
        <f>SUM(L14)</f>
        <v>612</v>
      </c>
      <c r="M16" s="42">
        <f>SUM(M14:M15)</f>
        <v>119.31</v>
      </c>
    </row>
    <row r="17" spans="2:13" ht="30" customHeight="1">
      <c r="B17" s="45"/>
      <c r="C17" s="34"/>
      <c r="D17" s="34"/>
      <c r="E17" s="34"/>
      <c r="F17" s="34" t="s">
        <v>18</v>
      </c>
      <c r="G17" s="42">
        <v>0.45</v>
      </c>
      <c r="H17" s="42">
        <v>0.24</v>
      </c>
      <c r="I17" s="42">
        <v>0.2</v>
      </c>
      <c r="J17" s="42">
        <v>0.05</v>
      </c>
      <c r="K17" s="46"/>
      <c r="L17" s="46"/>
      <c r="M17" s="46"/>
    </row>
    <row r="18" spans="2:13" ht="30" customHeight="1">
      <c r="B18" s="45"/>
      <c r="C18" s="34"/>
      <c r="D18" s="34"/>
      <c r="E18" s="34"/>
      <c r="F18" s="34" t="s">
        <v>19</v>
      </c>
      <c r="G18" s="42">
        <f>G16*G17</f>
        <v>0</v>
      </c>
      <c r="H18" s="42">
        <f>H16*H17</f>
        <v>0</v>
      </c>
      <c r="I18" s="42">
        <f>I16*I17</f>
        <v>0</v>
      </c>
      <c r="J18" s="42">
        <f>J16*J17</f>
        <v>0</v>
      </c>
      <c r="K18" s="46"/>
      <c r="L18" s="46"/>
      <c r="M18" s="46"/>
    </row>
    <row r="21" spans="2:13" ht="15.75">
      <c r="B21" s="17" t="s">
        <v>20</v>
      </c>
      <c r="C21" s="17"/>
      <c r="D21" s="12"/>
      <c r="E21" s="18"/>
      <c r="F21" s="18"/>
      <c r="G21" s="18"/>
      <c r="H21" s="18"/>
      <c r="I21" s="18"/>
      <c r="J21" s="18"/>
      <c r="K21" s="18"/>
    </row>
    <row r="22" spans="2:13" ht="15" customHeight="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2:13" ht="47.1" customHeight="1">
      <c r="B23" s="183" t="s">
        <v>4</v>
      </c>
      <c r="C23" s="184"/>
      <c r="D23" s="185"/>
      <c r="E23" s="38" t="s">
        <v>5</v>
      </c>
      <c r="F23" s="38" t="s">
        <v>6</v>
      </c>
      <c r="G23" s="38" t="s">
        <v>7</v>
      </c>
      <c r="H23" s="38" t="s">
        <v>8</v>
      </c>
      <c r="I23" s="38" t="s">
        <v>9</v>
      </c>
      <c r="J23" s="38" t="s">
        <v>10</v>
      </c>
      <c r="K23" s="38" t="s">
        <v>11</v>
      </c>
      <c r="L23" s="38" t="s">
        <v>12</v>
      </c>
      <c r="M23" s="38" t="s">
        <v>13</v>
      </c>
    </row>
    <row r="24" spans="2:13" ht="30">
      <c r="B24" s="32" t="s">
        <v>14</v>
      </c>
      <c r="C24" s="33" t="s">
        <v>15</v>
      </c>
      <c r="D24" s="33" t="s">
        <v>16</v>
      </c>
      <c r="E24" s="34"/>
      <c r="F24" s="34"/>
      <c r="G24" s="34"/>
      <c r="H24" s="34"/>
      <c r="I24" s="34"/>
      <c r="J24" s="34"/>
      <c r="K24" s="34"/>
      <c r="L24" s="34"/>
      <c r="M24" s="34"/>
    </row>
    <row r="25" spans="2:13" ht="57.75">
      <c r="B25" s="57">
        <v>41403</v>
      </c>
      <c r="C25" s="58"/>
      <c r="D25" s="58"/>
      <c r="E25" s="59" t="s">
        <v>356</v>
      </c>
      <c r="F25" s="59" t="s">
        <v>357</v>
      </c>
      <c r="G25" s="60"/>
      <c r="H25" s="60"/>
      <c r="I25" s="60"/>
      <c r="J25" s="60"/>
      <c r="K25" s="61"/>
      <c r="L25" s="61"/>
      <c r="M25" s="68" t="s">
        <v>355</v>
      </c>
    </row>
    <row r="26" spans="2:13" ht="43.5">
      <c r="B26" s="57" t="s">
        <v>358</v>
      </c>
      <c r="C26" s="58"/>
      <c r="D26" s="58"/>
      <c r="E26" s="59" t="s">
        <v>359</v>
      </c>
      <c r="F26" s="59" t="s">
        <v>360</v>
      </c>
      <c r="G26" s="60"/>
      <c r="H26" s="60"/>
      <c r="I26" s="60"/>
      <c r="J26" s="60"/>
      <c r="K26" s="61">
        <v>218</v>
      </c>
      <c r="L26" s="68" t="s">
        <v>361</v>
      </c>
      <c r="M26" s="68"/>
    </row>
    <row r="27" spans="2:13" ht="57.75">
      <c r="B27" s="57" t="s">
        <v>362</v>
      </c>
      <c r="C27" s="58"/>
      <c r="D27" s="58"/>
      <c r="E27" s="59" t="s">
        <v>363</v>
      </c>
      <c r="F27" s="59" t="s">
        <v>364</v>
      </c>
      <c r="G27" s="60"/>
      <c r="H27" s="60"/>
      <c r="I27" s="60"/>
      <c r="J27" s="60"/>
      <c r="K27" s="68" t="s">
        <v>365</v>
      </c>
      <c r="L27" s="68" t="s">
        <v>366</v>
      </c>
      <c r="M27" s="68"/>
    </row>
    <row r="28" spans="2:13" ht="30" customHeight="1">
      <c r="B28" s="45"/>
      <c r="C28" s="34"/>
      <c r="D28" s="34"/>
      <c r="E28" s="34"/>
      <c r="F28" s="34" t="s">
        <v>17</v>
      </c>
      <c r="G28" s="40">
        <f>SUM(G25:G25)</f>
        <v>0</v>
      </c>
      <c r="H28" s="40">
        <f>SUM(H25:H25)</f>
        <v>0</v>
      </c>
      <c r="I28" s="40">
        <f>SUM(I25:I25)</f>
        <v>0</v>
      </c>
      <c r="J28" s="40">
        <f>SUM(J25:J25)</f>
        <v>0</v>
      </c>
      <c r="K28" s="42">
        <f>SUM(218+308+17.56)</f>
        <v>543.55999999999995</v>
      </c>
      <c r="L28" s="42">
        <f>SUM(114.97+372.13+5.83)</f>
        <v>492.93</v>
      </c>
      <c r="M28" s="42">
        <v>117.5</v>
      </c>
    </row>
    <row r="29" spans="2:13" ht="30" customHeight="1">
      <c r="B29" s="45"/>
      <c r="C29" s="34"/>
      <c r="D29" s="34"/>
      <c r="E29" s="34"/>
      <c r="F29" s="34" t="s">
        <v>18</v>
      </c>
      <c r="G29" s="42">
        <v>0.45</v>
      </c>
      <c r="H29" s="42">
        <v>0.24</v>
      </c>
      <c r="I29" s="42">
        <v>0.2</v>
      </c>
      <c r="J29" s="42">
        <v>0.05</v>
      </c>
      <c r="K29" s="46"/>
      <c r="L29" s="46"/>
      <c r="M29" s="46"/>
    </row>
    <row r="30" spans="2:13" ht="30" customHeight="1">
      <c r="B30" s="45"/>
      <c r="C30" s="34"/>
      <c r="D30" s="34"/>
      <c r="E30" s="34"/>
      <c r="F30" s="34" t="s">
        <v>19</v>
      </c>
      <c r="G30" s="42">
        <f>G28*G29</f>
        <v>0</v>
      </c>
      <c r="H30" s="42">
        <f>H28*H29</f>
        <v>0</v>
      </c>
      <c r="I30" s="42">
        <f>I28*I29</f>
        <v>0</v>
      </c>
      <c r="J30" s="42">
        <f>J28*J29</f>
        <v>0</v>
      </c>
      <c r="K30" s="46"/>
      <c r="L30" s="46"/>
      <c r="M30" s="46"/>
    </row>
  </sheetData>
  <mergeCells count="4">
    <mergeCell ref="B6:D6"/>
    <mergeCell ref="B12:D12"/>
    <mergeCell ref="B5:D5"/>
    <mergeCell ref="B23:D23"/>
  </mergeCells>
  <dataValidations count="1">
    <dataValidation allowBlank="1" showInputMessage="1" showErrorMessage="1" sqref="K25:K27 K14:K15"/>
  </dataValidations>
  <pageMargins left="0.7" right="0.7" top="0.75" bottom="0.75" header="0.3" footer="0.3"/>
  <pageSetup paperSize="9" scale="61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>
  <dimension ref="A1:M29"/>
  <sheetViews>
    <sheetView showGridLines="0" zoomScale="75" zoomScaleNormal="75" zoomScaleSheetLayoutView="75" workbookViewId="0">
      <selection activeCell="F6" sqref="F6"/>
    </sheetView>
  </sheetViews>
  <sheetFormatPr defaultRowHeight="15"/>
  <cols>
    <col min="2" max="2" width="15.28515625" customWidth="1"/>
    <col min="3" max="3" width="12.42578125" customWidth="1"/>
    <col min="4" max="4" width="17.1406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42578125" customWidth="1"/>
    <col min="11" max="11" width="15.1406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19" t="s">
        <v>0</v>
      </c>
      <c r="C7" s="19"/>
      <c r="D7" s="20" t="s">
        <v>111</v>
      </c>
      <c r="E7" s="22"/>
      <c r="F7" s="24"/>
      <c r="G7" s="24"/>
      <c r="H7" s="18"/>
      <c r="I7" s="18"/>
      <c r="J7" s="18"/>
      <c r="K7" s="24"/>
      <c r="L7" s="24"/>
      <c r="M7" s="24"/>
    </row>
    <row r="8" spans="1:13" ht="26.25" customHeight="1">
      <c r="A8" s="18"/>
      <c r="B8" s="19" t="s">
        <v>1</v>
      </c>
      <c r="C8" s="19"/>
      <c r="D8" s="25" t="s">
        <v>2</v>
      </c>
      <c r="E8" s="26"/>
      <c r="F8" s="24"/>
      <c r="G8" s="24"/>
      <c r="H8" s="18"/>
      <c r="I8" s="18"/>
      <c r="J8" s="18"/>
      <c r="K8" s="24"/>
      <c r="L8" s="24"/>
      <c r="M8" s="24"/>
    </row>
    <row r="9" spans="1:13" ht="15.75">
      <c r="A9" s="18"/>
      <c r="B9" s="19"/>
      <c r="C9" s="19"/>
      <c r="D9" s="27"/>
      <c r="E9" s="22"/>
      <c r="F9" s="24"/>
      <c r="G9" s="24"/>
      <c r="H9" s="18"/>
      <c r="I9" s="18"/>
      <c r="J9" s="18"/>
      <c r="K9" s="24"/>
      <c r="L9" s="24"/>
      <c r="M9" s="24"/>
    </row>
    <row r="10" spans="1:13" ht="15.75">
      <c r="A10" s="18"/>
      <c r="B10" s="11" t="s">
        <v>3</v>
      </c>
      <c r="C10" s="12"/>
      <c r="D10" s="27"/>
      <c r="E10" s="22"/>
      <c r="F10" s="24"/>
      <c r="G10" s="24"/>
      <c r="H10" s="18"/>
      <c r="I10" s="18"/>
      <c r="J10" s="18"/>
      <c r="K10" s="24"/>
      <c r="L10" s="24"/>
      <c r="M10" s="24"/>
    </row>
    <row r="11" spans="1:1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47.1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155">
        <v>41584</v>
      </c>
      <c r="C14" s="58"/>
      <c r="D14" s="58"/>
      <c r="E14" s="59" t="s">
        <v>367</v>
      </c>
      <c r="F14" s="59"/>
      <c r="G14" s="60"/>
      <c r="H14" s="60"/>
      <c r="I14" s="60"/>
      <c r="J14" s="60"/>
      <c r="K14" s="61"/>
      <c r="L14" s="61">
        <v>612</v>
      </c>
      <c r="M14" s="61"/>
    </row>
    <row r="15" spans="1:13" ht="30" customHeight="1">
      <c r="B15" s="63" t="s">
        <v>141</v>
      </c>
      <c r="C15" s="58"/>
      <c r="D15" s="58"/>
      <c r="E15" s="59" t="s">
        <v>129</v>
      </c>
      <c r="F15" s="59"/>
      <c r="G15" s="60"/>
      <c r="H15" s="60"/>
      <c r="I15" s="60"/>
      <c r="J15" s="60"/>
      <c r="K15" s="61"/>
      <c r="L15" s="61">
        <v>8.89</v>
      </c>
      <c r="M15" s="61"/>
    </row>
    <row r="16" spans="1:13" ht="30" customHeight="1">
      <c r="B16" s="63" t="s">
        <v>134</v>
      </c>
      <c r="C16" s="58"/>
      <c r="D16" s="58"/>
      <c r="E16" s="59" t="s">
        <v>135</v>
      </c>
      <c r="F16" s="59"/>
      <c r="G16" s="60"/>
      <c r="H16" s="60"/>
      <c r="I16" s="60"/>
      <c r="J16" s="60"/>
      <c r="K16" s="61"/>
      <c r="L16" s="61"/>
      <c r="M16" s="61">
        <v>119.31</v>
      </c>
    </row>
    <row r="17" spans="2:13" ht="30" customHeight="1">
      <c r="B17" s="45"/>
      <c r="C17" s="34"/>
      <c r="D17" s="34"/>
      <c r="E17" s="34"/>
      <c r="F17" s="34" t="s">
        <v>17</v>
      </c>
      <c r="G17" s="40">
        <f>SUM(G14:G14)</f>
        <v>0</v>
      </c>
      <c r="H17" s="40">
        <f>SUM(H14:H14)</f>
        <v>0</v>
      </c>
      <c r="I17" s="40">
        <f>SUM(I14:I14)</f>
        <v>0</v>
      </c>
      <c r="J17" s="40">
        <f>SUM(J14:J14)</f>
        <v>0</v>
      </c>
      <c r="K17" s="42">
        <v>0</v>
      </c>
      <c r="L17" s="42">
        <f>SUM(L14:L15)</f>
        <v>620.89</v>
      </c>
      <c r="M17" s="42">
        <f>SUM(M14:M16)</f>
        <v>119.31</v>
      </c>
    </row>
    <row r="18" spans="2:13" ht="30" customHeight="1">
      <c r="B18" s="45"/>
      <c r="C18" s="34"/>
      <c r="D18" s="34"/>
      <c r="E18" s="34"/>
      <c r="F18" s="34" t="s">
        <v>18</v>
      </c>
      <c r="G18" s="42">
        <v>0.45</v>
      </c>
      <c r="H18" s="42">
        <v>0.24</v>
      </c>
      <c r="I18" s="42">
        <v>0.2</v>
      </c>
      <c r="J18" s="42">
        <v>0.05</v>
      </c>
      <c r="K18" s="46"/>
      <c r="L18" s="46"/>
      <c r="M18" s="64"/>
    </row>
    <row r="19" spans="2:13" ht="30" customHeight="1">
      <c r="B19" s="45"/>
      <c r="C19" s="34"/>
      <c r="D19" s="34"/>
      <c r="E19" s="34"/>
      <c r="F19" s="34" t="s">
        <v>19</v>
      </c>
      <c r="G19" s="42">
        <f>G17*G18</f>
        <v>0</v>
      </c>
      <c r="H19" s="42">
        <f>H17*H18</f>
        <v>0</v>
      </c>
      <c r="I19" s="42">
        <f>I17*I18</f>
        <v>0</v>
      </c>
      <c r="J19" s="42">
        <f>J17*J18</f>
        <v>0</v>
      </c>
      <c r="K19" s="46"/>
      <c r="L19" s="46"/>
      <c r="M19" s="46"/>
    </row>
    <row r="20" spans="2:13" ht="15" customHeight="1"/>
    <row r="21" spans="2:13" ht="15" customHeight="1"/>
    <row r="22" spans="2:13" ht="15" customHeight="1">
      <c r="B22" s="17" t="s">
        <v>20</v>
      </c>
      <c r="C22" s="17"/>
      <c r="D22" s="12"/>
      <c r="E22" s="18"/>
      <c r="F22" s="18"/>
      <c r="G22" s="18"/>
      <c r="H22" s="18"/>
      <c r="I22" s="18"/>
      <c r="J22" s="18"/>
      <c r="K22" s="18"/>
    </row>
    <row r="23" spans="2:13" ht="15" customHeight="1"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pans="2:13" ht="47.1" customHeight="1">
      <c r="B24" s="183" t="s">
        <v>4</v>
      </c>
      <c r="C24" s="184"/>
      <c r="D24" s="185"/>
      <c r="E24" s="38" t="s">
        <v>5</v>
      </c>
      <c r="F24" s="38" t="s">
        <v>6</v>
      </c>
      <c r="G24" s="38" t="s">
        <v>7</v>
      </c>
      <c r="H24" s="38" t="s">
        <v>8</v>
      </c>
      <c r="I24" s="38" t="s">
        <v>9</v>
      </c>
      <c r="J24" s="38" t="s">
        <v>10</v>
      </c>
      <c r="K24" s="38" t="s">
        <v>11</v>
      </c>
      <c r="L24" s="38" t="s">
        <v>12</v>
      </c>
      <c r="M24" s="38" t="s">
        <v>13</v>
      </c>
    </row>
    <row r="25" spans="2:13" ht="30" customHeight="1">
      <c r="B25" s="32" t="s">
        <v>14</v>
      </c>
      <c r="C25" s="33" t="s">
        <v>15</v>
      </c>
      <c r="D25" s="33" t="s">
        <v>16</v>
      </c>
      <c r="E25" s="34"/>
      <c r="F25" s="34"/>
      <c r="G25" s="34"/>
      <c r="H25" s="34"/>
      <c r="I25" s="34"/>
      <c r="J25" s="34"/>
      <c r="K25" s="34"/>
      <c r="L25" s="34"/>
      <c r="M25" s="34"/>
    </row>
    <row r="26" spans="2:13" ht="30" customHeight="1">
      <c r="B26" s="47"/>
      <c r="C26" s="40"/>
      <c r="D26" s="40"/>
      <c r="E26" s="41"/>
      <c r="F26" s="40"/>
      <c r="G26" s="40"/>
      <c r="H26" s="40"/>
      <c r="I26" s="40"/>
      <c r="J26" s="40"/>
      <c r="K26" s="40"/>
      <c r="L26" s="42"/>
      <c r="M26" s="40"/>
    </row>
    <row r="27" spans="2:13" ht="30" customHeight="1">
      <c r="B27" s="45"/>
      <c r="C27" s="34"/>
      <c r="D27" s="34"/>
      <c r="E27" s="34"/>
      <c r="F27" s="34" t="s">
        <v>17</v>
      </c>
      <c r="G27" s="40">
        <f>SUM(G26:G26)</f>
        <v>0</v>
      </c>
      <c r="H27" s="40">
        <f>SUM(H26:H26)</f>
        <v>0</v>
      </c>
      <c r="I27" s="40">
        <f>SUM(I26:I26)</f>
        <v>0</v>
      </c>
      <c r="J27" s="40">
        <f>SUM(J26:J26)</f>
        <v>0</v>
      </c>
      <c r="K27" s="42">
        <v>0</v>
      </c>
      <c r="L27" s="42">
        <f>SUM(L26:L26)</f>
        <v>0</v>
      </c>
      <c r="M27" s="42">
        <f>SUM(M26:M26)</f>
        <v>0</v>
      </c>
    </row>
    <row r="28" spans="2:13" ht="30" customHeight="1">
      <c r="B28" s="45"/>
      <c r="C28" s="34"/>
      <c r="D28" s="34"/>
      <c r="E28" s="34"/>
      <c r="F28" s="34" t="s">
        <v>18</v>
      </c>
      <c r="G28" s="42">
        <v>0.45</v>
      </c>
      <c r="H28" s="42">
        <v>0.24</v>
      </c>
      <c r="I28" s="42">
        <v>0.2</v>
      </c>
      <c r="J28" s="42">
        <v>0.05</v>
      </c>
      <c r="K28" s="46"/>
      <c r="L28" s="46"/>
      <c r="M28" s="46"/>
    </row>
    <row r="29" spans="2:13" ht="30" customHeight="1">
      <c r="B29" s="45"/>
      <c r="C29" s="34"/>
      <c r="D29" s="34"/>
      <c r="E29" s="34"/>
      <c r="F29" s="34" t="s">
        <v>19</v>
      </c>
      <c r="G29" s="42">
        <f>G27*G28</f>
        <v>0</v>
      </c>
      <c r="H29" s="42">
        <f>H27*H28</f>
        <v>0</v>
      </c>
      <c r="I29" s="42">
        <f>I27*I28</f>
        <v>0</v>
      </c>
      <c r="J29" s="42">
        <f>J27*J28</f>
        <v>0</v>
      </c>
      <c r="K29" s="46"/>
      <c r="L29" s="46"/>
      <c r="M29" s="46"/>
    </row>
  </sheetData>
  <mergeCells count="4">
    <mergeCell ref="B6:D6"/>
    <mergeCell ref="B12:D12"/>
    <mergeCell ref="B5:D5"/>
    <mergeCell ref="B24:D24"/>
  </mergeCells>
  <dataValidations count="1">
    <dataValidation allowBlank="1" showInputMessage="1" showErrorMessage="1" sqref="K14:K16"/>
  </dataValidations>
  <pageMargins left="0.7" right="0.7" top="0.75" bottom="0.75" header="0.3" footer="0.3"/>
  <pageSetup paperSize="9" scale="66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>
  <dimension ref="A1:M70"/>
  <sheetViews>
    <sheetView showGridLines="0" topLeftCell="A52" zoomScale="75" zoomScaleNormal="75" workbookViewId="0">
      <selection activeCell="G9" sqref="G9"/>
    </sheetView>
  </sheetViews>
  <sheetFormatPr defaultRowHeight="15"/>
  <cols>
    <col min="2" max="2" width="16.42578125" customWidth="1"/>
    <col min="3" max="3" width="16" customWidth="1"/>
    <col min="4" max="4" width="17.140625" customWidth="1"/>
    <col min="5" max="5" width="22.7109375" customWidth="1"/>
    <col min="6" max="6" width="27.5703125" customWidth="1"/>
    <col min="7" max="7" width="9.7109375" bestFit="1" customWidth="1"/>
    <col min="8" max="8" width="14.42578125" bestFit="1" customWidth="1"/>
    <col min="9" max="9" width="9.7109375" bestFit="1" customWidth="1"/>
    <col min="10" max="10" width="13.42578125" customWidth="1"/>
    <col min="11" max="11" width="14.42578125" customWidth="1"/>
    <col min="12" max="12" width="12.5703125" bestFit="1" customWidth="1"/>
    <col min="13" max="13" width="12.28515625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19" t="s">
        <v>0</v>
      </c>
      <c r="C7" s="19"/>
      <c r="D7" s="20" t="s">
        <v>112</v>
      </c>
      <c r="E7" s="22"/>
      <c r="F7" s="24"/>
      <c r="G7" s="24"/>
      <c r="H7" s="18"/>
      <c r="I7" s="18"/>
      <c r="J7" s="18"/>
      <c r="K7" s="24"/>
      <c r="L7" s="24"/>
      <c r="M7" s="24"/>
    </row>
    <row r="8" spans="1:13" ht="26.25" customHeight="1">
      <c r="A8" s="18"/>
      <c r="B8" s="19" t="s">
        <v>113</v>
      </c>
      <c r="C8" s="19"/>
      <c r="D8" s="25" t="s">
        <v>2</v>
      </c>
      <c r="E8" s="26"/>
      <c r="F8" s="24"/>
      <c r="G8" s="24"/>
      <c r="H8" s="18"/>
      <c r="I8" s="18"/>
      <c r="J8" s="18"/>
      <c r="K8" s="24"/>
      <c r="L8" s="24"/>
      <c r="M8" s="24"/>
    </row>
    <row r="9" spans="1:13" ht="15.75">
      <c r="A9" s="18"/>
      <c r="B9" s="19"/>
      <c r="C9" s="19"/>
      <c r="D9" s="27"/>
      <c r="E9" s="22"/>
      <c r="F9" s="24"/>
      <c r="G9" s="24"/>
      <c r="H9" s="18"/>
      <c r="I9" s="18"/>
      <c r="J9" s="18"/>
      <c r="K9" s="24"/>
      <c r="L9" s="24"/>
      <c r="M9" s="24"/>
    </row>
    <row r="10" spans="1:13" ht="15.75">
      <c r="A10" s="18"/>
      <c r="B10" s="11" t="s">
        <v>3</v>
      </c>
      <c r="C10" s="12"/>
      <c r="D10" s="27"/>
      <c r="E10" s="22"/>
      <c r="F10" s="24"/>
      <c r="G10" s="24"/>
      <c r="H10" s="18"/>
      <c r="I10" s="18"/>
      <c r="J10" s="18"/>
      <c r="K10" s="24"/>
      <c r="L10" s="24"/>
      <c r="M10" s="24"/>
    </row>
    <row r="11" spans="1:1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47.1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39">
        <v>41220</v>
      </c>
      <c r="C14" s="40"/>
      <c r="D14" s="40"/>
      <c r="E14" s="41" t="s">
        <v>193</v>
      </c>
      <c r="F14" s="40" t="s">
        <v>103</v>
      </c>
      <c r="G14" s="40">
        <v>11</v>
      </c>
      <c r="H14" s="40"/>
      <c r="I14" s="40"/>
      <c r="J14" s="40"/>
      <c r="K14" s="40"/>
      <c r="L14" s="42"/>
      <c r="M14" s="40"/>
    </row>
    <row r="15" spans="1:13" ht="29.25">
      <c r="B15" s="39">
        <v>41221</v>
      </c>
      <c r="C15" s="40"/>
      <c r="D15" s="40"/>
      <c r="E15" s="41" t="s">
        <v>368</v>
      </c>
      <c r="F15" s="40" t="s">
        <v>103</v>
      </c>
      <c r="G15" s="40">
        <v>11</v>
      </c>
      <c r="H15" s="40"/>
      <c r="I15" s="40"/>
      <c r="J15" s="40"/>
      <c r="K15" s="40"/>
      <c r="L15" s="42"/>
      <c r="M15" s="40"/>
    </row>
    <row r="16" spans="1:13" ht="43.5">
      <c r="B16" s="39">
        <v>41226</v>
      </c>
      <c r="C16" s="40"/>
      <c r="D16" s="40"/>
      <c r="E16" s="41" t="s">
        <v>369</v>
      </c>
      <c r="F16" s="40" t="s">
        <v>370</v>
      </c>
      <c r="G16" s="40">
        <v>4</v>
      </c>
      <c r="H16" s="40"/>
      <c r="I16" s="40"/>
      <c r="J16" s="40"/>
      <c r="K16" s="40"/>
      <c r="L16" s="42"/>
      <c r="M16" s="40"/>
    </row>
    <row r="17" spans="2:13" ht="43.5">
      <c r="B17" s="39">
        <v>41227</v>
      </c>
      <c r="C17" s="40"/>
      <c r="D17" s="40"/>
      <c r="E17" s="41" t="s">
        <v>371</v>
      </c>
      <c r="F17" s="40" t="s">
        <v>372</v>
      </c>
      <c r="G17" s="40">
        <v>4</v>
      </c>
      <c r="H17" s="40"/>
      <c r="I17" s="40"/>
      <c r="J17" s="40"/>
      <c r="K17" s="40"/>
      <c r="L17" s="42"/>
      <c r="M17" s="40"/>
    </row>
    <row r="18" spans="2:13" ht="30" customHeight="1">
      <c r="B18" s="39">
        <v>41228</v>
      </c>
      <c r="C18" s="40"/>
      <c r="D18" s="40"/>
      <c r="E18" s="41" t="s">
        <v>373</v>
      </c>
      <c r="F18" s="41" t="s">
        <v>116</v>
      </c>
      <c r="G18" s="40">
        <v>6</v>
      </c>
      <c r="H18" s="40"/>
      <c r="I18" s="40"/>
      <c r="J18" s="40"/>
      <c r="K18" s="40"/>
      <c r="L18" s="42"/>
      <c r="M18" s="40"/>
    </row>
    <row r="19" spans="2:13" ht="29.25">
      <c r="B19" s="39">
        <v>41232</v>
      </c>
      <c r="C19" s="40"/>
      <c r="D19" s="40"/>
      <c r="E19" s="41" t="s">
        <v>374</v>
      </c>
      <c r="F19" s="41" t="s">
        <v>340</v>
      </c>
      <c r="G19" s="40">
        <v>9</v>
      </c>
      <c r="H19" s="40"/>
      <c r="I19" s="40"/>
      <c r="J19" s="40"/>
      <c r="K19" s="40"/>
      <c r="L19" s="42"/>
      <c r="M19" s="40"/>
    </row>
    <row r="20" spans="2:13" ht="43.5">
      <c r="B20" s="39">
        <v>41282</v>
      </c>
      <c r="C20" s="40"/>
      <c r="D20" s="40"/>
      <c r="E20" s="41" t="s">
        <v>369</v>
      </c>
      <c r="F20" s="40" t="s">
        <v>370</v>
      </c>
      <c r="G20" s="40">
        <v>4</v>
      </c>
      <c r="H20" s="40"/>
      <c r="I20" s="40"/>
      <c r="J20" s="40"/>
      <c r="K20" s="40"/>
      <c r="L20" s="42"/>
      <c r="M20" s="40"/>
    </row>
    <row r="21" spans="2:13" ht="43.5">
      <c r="B21" s="39">
        <v>41284</v>
      </c>
      <c r="C21" s="40"/>
      <c r="D21" s="40"/>
      <c r="E21" s="41" t="s">
        <v>375</v>
      </c>
      <c r="F21" s="41" t="s">
        <v>103</v>
      </c>
      <c r="G21" s="40">
        <v>10</v>
      </c>
      <c r="H21" s="40"/>
      <c r="I21" s="40"/>
      <c r="J21" s="40"/>
      <c r="K21" s="40"/>
      <c r="L21" s="42"/>
      <c r="M21" s="40"/>
    </row>
    <row r="22" spans="2:13" ht="30" customHeight="1">
      <c r="B22" s="39">
        <v>41288</v>
      </c>
      <c r="C22" s="40"/>
      <c r="D22" s="40"/>
      <c r="E22" s="41" t="s">
        <v>341</v>
      </c>
      <c r="F22" s="41" t="s">
        <v>119</v>
      </c>
      <c r="G22" s="40">
        <v>10</v>
      </c>
      <c r="H22" s="40"/>
      <c r="I22" s="40"/>
      <c r="J22" s="40"/>
      <c r="K22" s="40"/>
      <c r="L22" s="42"/>
      <c r="M22" s="40"/>
    </row>
    <row r="23" spans="2:13" ht="29.25">
      <c r="B23" s="39">
        <v>41291</v>
      </c>
      <c r="C23" s="40"/>
      <c r="D23" s="40"/>
      <c r="E23" s="41" t="s">
        <v>373</v>
      </c>
      <c r="F23" s="41" t="s">
        <v>116</v>
      </c>
      <c r="G23" s="40">
        <v>6</v>
      </c>
      <c r="H23" s="40"/>
      <c r="I23" s="40"/>
      <c r="J23" s="40"/>
      <c r="K23" s="40"/>
      <c r="L23" s="42"/>
      <c r="M23" s="40"/>
    </row>
    <row r="24" spans="2:13" ht="29.25">
      <c r="B24" s="39">
        <v>41302</v>
      </c>
      <c r="C24" s="40"/>
      <c r="D24" s="40"/>
      <c r="E24" s="41" t="s">
        <v>376</v>
      </c>
      <c r="F24" s="41" t="s">
        <v>103</v>
      </c>
      <c r="G24" s="40">
        <v>10</v>
      </c>
      <c r="H24" s="40"/>
      <c r="I24" s="40"/>
      <c r="J24" s="40"/>
      <c r="K24" s="40"/>
      <c r="L24" s="42"/>
      <c r="M24" s="40"/>
    </row>
    <row r="25" spans="2:13" ht="29.25">
      <c r="B25" s="39">
        <v>41303</v>
      </c>
      <c r="C25" s="40"/>
      <c r="D25" s="40"/>
      <c r="E25" s="41" t="s">
        <v>348</v>
      </c>
      <c r="F25" s="41" t="s">
        <v>119</v>
      </c>
      <c r="G25" s="40">
        <v>10</v>
      </c>
      <c r="H25" s="40"/>
      <c r="I25" s="40"/>
      <c r="J25" s="40"/>
      <c r="K25" s="40"/>
      <c r="L25" s="42"/>
      <c r="M25" s="40"/>
    </row>
    <row r="26" spans="2:13" ht="43.5">
      <c r="B26" s="39">
        <v>41311</v>
      </c>
      <c r="C26" s="40"/>
      <c r="D26" s="40"/>
      <c r="E26" s="41" t="s">
        <v>377</v>
      </c>
      <c r="F26" s="41" t="s">
        <v>378</v>
      </c>
      <c r="G26" s="40">
        <v>10</v>
      </c>
      <c r="H26" s="40"/>
      <c r="I26" s="40"/>
      <c r="J26" s="40"/>
      <c r="K26" s="40"/>
      <c r="L26" s="42"/>
      <c r="M26" s="40"/>
    </row>
    <row r="27" spans="2:13" ht="31.5" customHeight="1">
      <c r="B27" s="39">
        <v>41317</v>
      </c>
      <c r="C27" s="40"/>
      <c r="D27" s="40"/>
      <c r="E27" s="41" t="s">
        <v>369</v>
      </c>
      <c r="F27" s="40" t="s">
        <v>370</v>
      </c>
      <c r="G27" s="40">
        <v>4</v>
      </c>
      <c r="H27" s="40"/>
      <c r="I27" s="40"/>
      <c r="J27" s="40"/>
      <c r="K27" s="40"/>
      <c r="L27" s="42"/>
      <c r="M27" s="40"/>
    </row>
    <row r="28" spans="2:13" ht="29.25">
      <c r="B28" s="39">
        <v>41330</v>
      </c>
      <c r="C28" s="40"/>
      <c r="D28" s="40"/>
      <c r="E28" s="41" t="s">
        <v>376</v>
      </c>
      <c r="F28" s="41" t="s">
        <v>103</v>
      </c>
      <c r="G28" s="40">
        <v>10</v>
      </c>
      <c r="H28" s="40"/>
      <c r="I28" s="40"/>
      <c r="J28" s="40"/>
      <c r="K28" s="40"/>
      <c r="L28" s="42"/>
      <c r="M28" s="40"/>
    </row>
    <row r="29" spans="2:13" ht="33" customHeight="1">
      <c r="B29" s="39">
        <v>41338</v>
      </c>
      <c r="C29" s="40"/>
      <c r="D29" s="40"/>
      <c r="E29" s="41" t="s">
        <v>379</v>
      </c>
      <c r="F29" s="41" t="s">
        <v>115</v>
      </c>
      <c r="G29" s="40"/>
      <c r="H29" s="40"/>
      <c r="I29" s="40"/>
      <c r="J29" s="40"/>
      <c r="K29" s="40"/>
      <c r="L29" s="42">
        <v>5.5</v>
      </c>
      <c r="M29" s="40"/>
    </row>
    <row r="30" spans="2:13" ht="43.5">
      <c r="B30" s="39">
        <v>41345</v>
      </c>
      <c r="C30" s="40"/>
      <c r="D30" s="40"/>
      <c r="E30" s="41" t="s">
        <v>114</v>
      </c>
      <c r="F30" s="41" t="s">
        <v>115</v>
      </c>
      <c r="G30" s="40"/>
      <c r="H30" s="40"/>
      <c r="I30" s="40"/>
      <c r="J30" s="40"/>
      <c r="K30" s="40"/>
      <c r="L30" s="42">
        <v>6</v>
      </c>
      <c r="M30" s="40"/>
    </row>
    <row r="31" spans="2:13" ht="29.25">
      <c r="B31" s="39">
        <v>41382</v>
      </c>
      <c r="C31" s="40"/>
      <c r="D31" s="40"/>
      <c r="E31" s="41" t="s">
        <v>373</v>
      </c>
      <c r="F31" s="41" t="s">
        <v>116</v>
      </c>
      <c r="G31" s="40">
        <v>8</v>
      </c>
      <c r="H31" s="40"/>
      <c r="I31" s="40"/>
      <c r="J31" s="40"/>
      <c r="K31" s="40"/>
      <c r="L31" s="42"/>
      <c r="M31" s="40"/>
    </row>
    <row r="32" spans="2:13" ht="30" customHeight="1">
      <c r="B32" s="39">
        <v>41386</v>
      </c>
      <c r="C32" s="40"/>
      <c r="D32" s="40"/>
      <c r="E32" s="41" t="s">
        <v>376</v>
      </c>
      <c r="F32" s="41" t="s">
        <v>103</v>
      </c>
      <c r="G32" s="40">
        <v>12</v>
      </c>
      <c r="H32" s="40"/>
      <c r="I32" s="40"/>
      <c r="J32" s="40"/>
      <c r="K32" s="40"/>
      <c r="L32" s="42"/>
      <c r="M32" s="40"/>
    </row>
    <row r="33" spans="2:13" ht="43.5">
      <c r="B33" s="39">
        <v>41387</v>
      </c>
      <c r="C33" s="40"/>
      <c r="D33" s="40"/>
      <c r="E33" s="41" t="s">
        <v>380</v>
      </c>
      <c r="F33" s="41" t="s">
        <v>115</v>
      </c>
      <c r="G33" s="40"/>
      <c r="H33" s="40"/>
      <c r="I33" s="40"/>
      <c r="J33" s="40"/>
      <c r="K33" s="40"/>
      <c r="L33" s="42">
        <v>4.5</v>
      </c>
      <c r="M33" s="40"/>
    </row>
    <row r="34" spans="2:13" ht="43.5">
      <c r="B34" s="39">
        <v>41389</v>
      </c>
      <c r="C34" s="40"/>
      <c r="D34" s="40"/>
      <c r="E34" s="41" t="s">
        <v>118</v>
      </c>
      <c r="F34" s="41" t="s">
        <v>115</v>
      </c>
      <c r="G34" s="40"/>
      <c r="H34" s="40"/>
      <c r="I34" s="40"/>
      <c r="J34" s="40"/>
      <c r="K34" s="40"/>
      <c r="L34" s="42">
        <v>5</v>
      </c>
      <c r="M34" s="40"/>
    </row>
    <row r="35" spans="2:13" ht="30" customHeight="1">
      <c r="B35" s="39">
        <v>41394</v>
      </c>
      <c r="C35" s="40"/>
      <c r="D35" s="40"/>
      <c r="E35" s="41" t="s">
        <v>348</v>
      </c>
      <c r="F35" s="41" t="s">
        <v>119</v>
      </c>
      <c r="G35" s="40">
        <v>12</v>
      </c>
      <c r="H35" s="40"/>
      <c r="I35" s="40"/>
      <c r="J35" s="40"/>
      <c r="K35" s="40"/>
      <c r="L35" s="42"/>
      <c r="M35" s="40"/>
    </row>
    <row r="36" spans="2:13" ht="30" customHeight="1">
      <c r="B36" s="39">
        <v>41414</v>
      </c>
      <c r="C36" s="40"/>
      <c r="D36" s="40"/>
      <c r="E36" s="41" t="s">
        <v>33</v>
      </c>
      <c r="F36" s="41" t="s">
        <v>381</v>
      </c>
      <c r="G36" s="40">
        <v>17</v>
      </c>
      <c r="H36" s="40"/>
      <c r="I36" s="40"/>
      <c r="J36" s="40"/>
      <c r="K36" s="40"/>
      <c r="L36" s="42"/>
      <c r="M36" s="40"/>
    </row>
    <row r="37" spans="2:13" ht="43.5">
      <c r="B37" s="39">
        <v>41417</v>
      </c>
      <c r="C37" s="40"/>
      <c r="D37" s="40"/>
      <c r="E37" s="41" t="s">
        <v>382</v>
      </c>
      <c r="F37" s="41" t="s">
        <v>116</v>
      </c>
      <c r="G37" s="40">
        <v>8</v>
      </c>
      <c r="H37" s="40"/>
      <c r="I37" s="40"/>
      <c r="J37" s="40"/>
      <c r="K37" s="40"/>
      <c r="L37" s="42"/>
      <c r="M37" s="40"/>
    </row>
    <row r="38" spans="2:13" ht="30" customHeight="1">
      <c r="B38" s="39">
        <v>41421</v>
      </c>
      <c r="C38" s="40"/>
      <c r="D38" s="40"/>
      <c r="E38" s="41" t="s">
        <v>383</v>
      </c>
      <c r="F38" s="41" t="s">
        <v>378</v>
      </c>
      <c r="G38" s="40">
        <v>12</v>
      </c>
      <c r="H38" s="40"/>
      <c r="I38" s="40"/>
      <c r="J38" s="40"/>
      <c r="K38" s="40"/>
      <c r="L38" s="42"/>
      <c r="M38" s="40"/>
    </row>
    <row r="39" spans="2:13" ht="30" customHeight="1">
      <c r="B39" s="39">
        <v>41057</v>
      </c>
      <c r="C39" s="40"/>
      <c r="D39" s="40"/>
      <c r="E39" s="41" t="s">
        <v>384</v>
      </c>
      <c r="F39" s="40" t="s">
        <v>370</v>
      </c>
      <c r="G39" s="40">
        <v>6</v>
      </c>
      <c r="H39" s="40"/>
      <c r="I39" s="40"/>
      <c r="J39" s="40"/>
      <c r="K39" s="40"/>
      <c r="L39" s="42"/>
      <c r="M39" s="40"/>
    </row>
    <row r="40" spans="2:13" ht="29.25">
      <c r="B40" s="39">
        <v>41408</v>
      </c>
      <c r="C40" s="40"/>
      <c r="D40" s="40"/>
      <c r="E40" s="41" t="s">
        <v>67</v>
      </c>
      <c r="F40" s="40"/>
      <c r="G40" s="40"/>
      <c r="H40" s="40"/>
      <c r="I40" s="40"/>
      <c r="J40" s="40"/>
      <c r="K40" s="40"/>
      <c r="L40" s="42">
        <v>612</v>
      </c>
      <c r="M40" s="40"/>
    </row>
    <row r="41" spans="2:13" ht="30" customHeight="1">
      <c r="B41" s="161">
        <v>41429</v>
      </c>
      <c r="C41" s="162"/>
      <c r="D41" s="162"/>
      <c r="E41" s="163" t="s">
        <v>385</v>
      </c>
      <c r="F41" s="162" t="s">
        <v>386</v>
      </c>
      <c r="G41" s="162">
        <v>8</v>
      </c>
      <c r="H41" s="40"/>
      <c r="I41" s="40"/>
      <c r="J41" s="40"/>
      <c r="K41" s="40"/>
      <c r="L41" s="42"/>
      <c r="M41" s="40"/>
    </row>
    <row r="42" spans="2:13" ht="30" customHeight="1">
      <c r="B42" s="161">
        <v>41436</v>
      </c>
      <c r="C42" s="162"/>
      <c r="D42" s="162"/>
      <c r="E42" s="163" t="s">
        <v>369</v>
      </c>
      <c r="F42" s="162" t="s">
        <v>370</v>
      </c>
      <c r="G42" s="162">
        <v>4</v>
      </c>
      <c r="H42" s="40"/>
      <c r="I42" s="40"/>
      <c r="J42" s="40"/>
      <c r="K42" s="40"/>
      <c r="L42" s="42"/>
      <c r="M42" s="40"/>
    </row>
    <row r="43" spans="2:13" ht="30" customHeight="1">
      <c r="B43" s="161">
        <v>41437</v>
      </c>
      <c r="C43" s="162"/>
      <c r="D43" s="162"/>
      <c r="E43" s="163" t="s">
        <v>376</v>
      </c>
      <c r="F43" s="163" t="s">
        <v>103</v>
      </c>
      <c r="G43" s="162">
        <v>12</v>
      </c>
      <c r="H43" s="40"/>
      <c r="I43" s="40"/>
      <c r="J43" s="40"/>
      <c r="K43" s="40"/>
      <c r="L43" s="42"/>
      <c r="M43" s="40"/>
    </row>
    <row r="44" spans="2:13" ht="43.5">
      <c r="B44" s="161">
        <v>41443</v>
      </c>
      <c r="C44" s="162"/>
      <c r="D44" s="162"/>
      <c r="E44" s="163" t="s">
        <v>387</v>
      </c>
      <c r="F44" s="162" t="s">
        <v>115</v>
      </c>
      <c r="G44" s="162"/>
      <c r="H44" s="40"/>
      <c r="I44" s="40"/>
      <c r="J44" s="40"/>
      <c r="K44" s="40"/>
      <c r="L44" s="42">
        <v>5.25</v>
      </c>
      <c r="M44" s="40"/>
    </row>
    <row r="45" spans="2:13" ht="29.25">
      <c r="B45" s="161">
        <v>41450</v>
      </c>
      <c r="C45" s="162"/>
      <c r="D45" s="162"/>
      <c r="E45" s="163" t="s">
        <v>348</v>
      </c>
      <c r="F45" s="163" t="s">
        <v>119</v>
      </c>
      <c r="G45" s="162">
        <v>12</v>
      </c>
      <c r="H45" s="40"/>
      <c r="I45" s="40"/>
      <c r="J45" s="40"/>
      <c r="K45" s="40"/>
      <c r="L45" s="42"/>
      <c r="M45" s="40"/>
    </row>
    <row r="46" spans="2:13" ht="43.5">
      <c r="B46" s="161">
        <v>41451</v>
      </c>
      <c r="C46" s="162"/>
      <c r="D46" s="162"/>
      <c r="E46" s="163" t="s">
        <v>388</v>
      </c>
      <c r="F46" s="162" t="s">
        <v>116</v>
      </c>
      <c r="G46" s="162">
        <v>8</v>
      </c>
      <c r="H46" s="40"/>
      <c r="I46" s="40"/>
      <c r="J46" s="40"/>
      <c r="K46" s="40"/>
      <c r="L46" s="42"/>
      <c r="M46" s="40"/>
    </row>
    <row r="47" spans="2:13" ht="29.25">
      <c r="B47" s="161">
        <v>41452</v>
      </c>
      <c r="C47" s="162"/>
      <c r="D47" s="162"/>
      <c r="E47" s="163" t="s">
        <v>389</v>
      </c>
      <c r="F47" s="162" t="s">
        <v>115</v>
      </c>
      <c r="G47" s="162"/>
      <c r="H47" s="40"/>
      <c r="I47" s="40"/>
      <c r="J47" s="40"/>
      <c r="K47" s="40"/>
      <c r="L47" s="42">
        <v>6</v>
      </c>
      <c r="M47" s="40"/>
    </row>
    <row r="48" spans="2:13" ht="29.25">
      <c r="B48" s="161">
        <v>41493</v>
      </c>
      <c r="C48" s="162"/>
      <c r="D48" s="162"/>
      <c r="E48" s="163" t="s">
        <v>390</v>
      </c>
      <c r="F48" s="162" t="s">
        <v>190</v>
      </c>
      <c r="G48" s="162">
        <v>2</v>
      </c>
      <c r="H48" s="40"/>
      <c r="I48" s="40"/>
      <c r="J48" s="40"/>
      <c r="K48" s="40"/>
      <c r="L48" s="42"/>
      <c r="M48" s="40"/>
    </row>
    <row r="49" spans="2:13" ht="30" customHeight="1">
      <c r="B49" s="161">
        <v>41501</v>
      </c>
      <c r="C49" s="162"/>
      <c r="D49" s="162"/>
      <c r="E49" s="163" t="s">
        <v>292</v>
      </c>
      <c r="F49" s="162" t="s">
        <v>391</v>
      </c>
      <c r="G49" s="162">
        <v>12</v>
      </c>
      <c r="H49" s="40"/>
      <c r="I49" s="40"/>
      <c r="J49" s="40"/>
      <c r="K49" s="40"/>
      <c r="L49" s="42"/>
      <c r="M49" s="40"/>
    </row>
    <row r="50" spans="2:13" ht="30" customHeight="1">
      <c r="B50" s="161">
        <v>41512</v>
      </c>
      <c r="C50" s="162"/>
      <c r="D50" s="162"/>
      <c r="E50" s="163" t="s">
        <v>376</v>
      </c>
      <c r="F50" s="163" t="s">
        <v>103</v>
      </c>
      <c r="G50" s="162">
        <v>12</v>
      </c>
      <c r="H50" s="40"/>
      <c r="I50" s="40"/>
      <c r="J50" s="40"/>
      <c r="K50" s="40"/>
      <c r="L50" s="42"/>
      <c r="M50" s="40"/>
    </row>
    <row r="51" spans="2:13" ht="30" customHeight="1">
      <c r="B51" s="161">
        <v>41513</v>
      </c>
      <c r="C51" s="162"/>
      <c r="D51" s="162"/>
      <c r="E51" s="163" t="s">
        <v>348</v>
      </c>
      <c r="F51" s="163" t="s">
        <v>119</v>
      </c>
      <c r="G51" s="162">
        <v>12</v>
      </c>
      <c r="H51" s="40"/>
      <c r="I51" s="40"/>
      <c r="J51" s="40"/>
      <c r="K51" s="40"/>
      <c r="L51" s="42"/>
      <c r="M51" s="40"/>
    </row>
    <row r="52" spans="2:13" ht="30" customHeight="1">
      <c r="B52" s="161">
        <v>41514</v>
      </c>
      <c r="C52" s="162"/>
      <c r="D52" s="162"/>
      <c r="E52" s="163" t="s">
        <v>388</v>
      </c>
      <c r="F52" s="162" t="s">
        <v>119</v>
      </c>
      <c r="G52" s="162">
        <v>12</v>
      </c>
      <c r="H52" s="40"/>
      <c r="I52" s="40"/>
      <c r="J52" s="40"/>
      <c r="K52" s="40"/>
      <c r="L52" s="42"/>
      <c r="M52" s="40"/>
    </row>
    <row r="53" spans="2:13" ht="30" customHeight="1">
      <c r="B53" s="161">
        <v>41520</v>
      </c>
      <c r="C53" s="162"/>
      <c r="D53" s="162"/>
      <c r="E53" s="163" t="s">
        <v>385</v>
      </c>
      <c r="F53" s="162" t="s">
        <v>386</v>
      </c>
      <c r="G53" s="162">
        <v>8</v>
      </c>
      <c r="H53" s="40"/>
      <c r="I53" s="40"/>
      <c r="J53" s="40"/>
      <c r="K53" s="40"/>
      <c r="L53" s="42"/>
      <c r="M53" s="40"/>
    </row>
    <row r="54" spans="2:13" ht="30" customHeight="1">
      <c r="B54" s="161">
        <v>41521</v>
      </c>
      <c r="C54" s="162"/>
      <c r="D54" s="162"/>
      <c r="E54" s="163" t="s">
        <v>193</v>
      </c>
      <c r="F54" s="162" t="s">
        <v>103</v>
      </c>
      <c r="G54" s="162">
        <v>12</v>
      </c>
      <c r="H54" s="40"/>
      <c r="I54" s="40"/>
      <c r="J54" s="40"/>
      <c r="K54" s="40"/>
      <c r="L54" s="42"/>
      <c r="M54" s="40"/>
    </row>
    <row r="55" spans="2:13" ht="86.25">
      <c r="B55" s="161">
        <v>41527</v>
      </c>
      <c r="C55" s="162"/>
      <c r="D55" s="162"/>
      <c r="E55" s="163" t="s">
        <v>392</v>
      </c>
      <c r="F55" s="163" t="s">
        <v>393</v>
      </c>
      <c r="G55" s="164" t="s">
        <v>394</v>
      </c>
      <c r="H55" s="40"/>
      <c r="I55" s="40"/>
      <c r="J55" s="40"/>
      <c r="K55" s="40"/>
      <c r="L55" s="165" t="s">
        <v>395</v>
      </c>
      <c r="M55" s="40"/>
    </row>
    <row r="56" spans="2:13" ht="30" customHeight="1">
      <c r="B56" s="161">
        <v>41535</v>
      </c>
      <c r="C56" s="162"/>
      <c r="D56" s="162"/>
      <c r="E56" s="163" t="s">
        <v>193</v>
      </c>
      <c r="F56" s="162" t="s">
        <v>370</v>
      </c>
      <c r="G56" s="162">
        <v>4</v>
      </c>
      <c r="H56" s="40"/>
      <c r="I56" s="40"/>
      <c r="J56" s="40"/>
      <c r="K56" s="40"/>
      <c r="L56" s="42"/>
      <c r="M56" s="40"/>
    </row>
    <row r="57" spans="2:13" ht="30" customHeight="1">
      <c r="B57" s="166" t="s">
        <v>134</v>
      </c>
      <c r="C57" s="162"/>
      <c r="D57" s="162"/>
      <c r="E57" s="163" t="s">
        <v>135</v>
      </c>
      <c r="F57" s="162"/>
      <c r="G57" s="162"/>
      <c r="H57" s="40"/>
      <c r="I57" s="40"/>
      <c r="J57" s="40"/>
      <c r="K57" s="40"/>
      <c r="L57" s="42"/>
      <c r="M57" s="44">
        <v>119.31</v>
      </c>
    </row>
    <row r="58" spans="2:13" ht="30" customHeight="1">
      <c r="B58" s="45"/>
      <c r="C58" s="34"/>
      <c r="D58" s="34"/>
      <c r="E58" s="34"/>
      <c r="F58" s="34" t="s">
        <v>17</v>
      </c>
      <c r="G58" s="40">
        <f>SUM(308+4+4)</f>
        <v>316</v>
      </c>
      <c r="H58" s="40">
        <f>SUM(H14)</f>
        <v>0</v>
      </c>
      <c r="I58" s="40">
        <f>SUM(I14)</f>
        <v>0</v>
      </c>
      <c r="J58" s="40">
        <f>SUM(J14)</f>
        <v>0</v>
      </c>
      <c r="K58" s="42">
        <f>SUM(K14:K14)</f>
        <v>0</v>
      </c>
      <c r="L58" s="42">
        <f>SUM(L14:L54)+4.6</f>
        <v>648.85</v>
      </c>
      <c r="M58" s="42">
        <f>SUM(M14:M57)</f>
        <v>119.31</v>
      </c>
    </row>
    <row r="59" spans="2:13" ht="30" customHeight="1">
      <c r="B59" s="45"/>
      <c r="C59" s="34"/>
      <c r="D59" s="34"/>
      <c r="E59" s="34"/>
      <c r="F59" s="34" t="s">
        <v>18</v>
      </c>
      <c r="G59" s="42">
        <v>0.45</v>
      </c>
      <c r="H59" s="42">
        <v>0.24</v>
      </c>
      <c r="I59" s="42">
        <v>0.2</v>
      </c>
      <c r="J59" s="42">
        <v>0.05</v>
      </c>
      <c r="K59" s="46"/>
      <c r="L59" s="46"/>
      <c r="M59" s="46"/>
    </row>
    <row r="60" spans="2:13" ht="30" customHeight="1">
      <c r="B60" s="45"/>
      <c r="C60" s="34"/>
      <c r="D60" s="34"/>
      <c r="E60" s="34"/>
      <c r="F60" s="34" t="s">
        <v>19</v>
      </c>
      <c r="G60" s="42">
        <f>SUM(G58*G59)</f>
        <v>142.20000000000002</v>
      </c>
      <c r="H60" s="42">
        <f>H58*H59</f>
        <v>0</v>
      </c>
      <c r="I60" s="42">
        <f>I58*I59</f>
        <v>0</v>
      </c>
      <c r="J60" s="42">
        <f>J58*J59</f>
        <v>0</v>
      </c>
      <c r="K60" s="46"/>
      <c r="L60" s="46"/>
      <c r="M60" s="46"/>
    </row>
    <row r="63" spans="2:13" ht="15.75">
      <c r="B63" s="17" t="s">
        <v>20</v>
      </c>
      <c r="C63" s="17"/>
      <c r="D63" s="12"/>
      <c r="E63" s="18"/>
      <c r="F63" s="18"/>
      <c r="G63" s="18"/>
      <c r="H63" s="18"/>
      <c r="I63" s="18"/>
      <c r="J63" s="18"/>
      <c r="K63" s="18"/>
    </row>
    <row r="64" spans="2:13">
      <c r="B64" s="18"/>
      <c r="C64" s="18"/>
      <c r="D64" s="18"/>
      <c r="E64" s="18"/>
      <c r="F64" s="18"/>
      <c r="G64" s="18"/>
      <c r="H64" s="18"/>
      <c r="I64" s="18"/>
      <c r="J64" s="18"/>
      <c r="K64" s="18"/>
    </row>
    <row r="65" spans="2:13" ht="47.1" customHeight="1">
      <c r="B65" s="183" t="s">
        <v>4</v>
      </c>
      <c r="C65" s="184"/>
      <c r="D65" s="185"/>
      <c r="E65" s="38" t="s">
        <v>5</v>
      </c>
      <c r="F65" s="38" t="s">
        <v>6</v>
      </c>
      <c r="G65" s="38" t="s">
        <v>7</v>
      </c>
      <c r="H65" s="38" t="s">
        <v>8</v>
      </c>
      <c r="I65" s="38" t="s">
        <v>9</v>
      </c>
      <c r="J65" s="38" t="s">
        <v>10</v>
      </c>
      <c r="K65" s="38" t="s">
        <v>11</v>
      </c>
      <c r="L65" s="38" t="s">
        <v>12</v>
      </c>
      <c r="M65" s="38" t="s">
        <v>13</v>
      </c>
    </row>
    <row r="66" spans="2:13" ht="30" customHeight="1">
      <c r="B66" s="32" t="s">
        <v>14</v>
      </c>
      <c r="C66" s="33" t="s">
        <v>15</v>
      </c>
      <c r="D66" s="33" t="s">
        <v>16</v>
      </c>
      <c r="E66" s="34"/>
      <c r="F66" s="34"/>
      <c r="G66" s="34"/>
      <c r="H66" s="34"/>
      <c r="I66" s="34"/>
      <c r="J66" s="34"/>
      <c r="K66" s="34"/>
      <c r="L66" s="34"/>
      <c r="M66" s="34"/>
    </row>
    <row r="67" spans="2:13" ht="30" customHeight="1">
      <c r="B67" s="47"/>
      <c r="C67" s="40"/>
      <c r="D67" s="40"/>
      <c r="E67" s="41"/>
      <c r="F67" s="40"/>
      <c r="G67" s="40"/>
      <c r="H67" s="40"/>
      <c r="I67" s="40"/>
      <c r="J67" s="40"/>
      <c r="K67" s="40"/>
      <c r="L67" s="42"/>
      <c r="M67" s="40"/>
    </row>
    <row r="68" spans="2:13" ht="30" customHeight="1">
      <c r="B68" s="45"/>
      <c r="C68" s="34"/>
      <c r="D68" s="34"/>
      <c r="E68" s="34"/>
      <c r="F68" s="34" t="s">
        <v>17</v>
      </c>
      <c r="G68" s="40">
        <f>SUM(G67:G67)</f>
        <v>0</v>
      </c>
      <c r="H68" s="40">
        <f>SUM(H67:H67)</f>
        <v>0</v>
      </c>
      <c r="I68" s="40">
        <f>SUM(I67:I67)</f>
        <v>0</v>
      </c>
      <c r="J68" s="40">
        <f>SUM(J67:J67)</f>
        <v>0</v>
      </c>
      <c r="K68" s="42">
        <v>0</v>
      </c>
      <c r="L68" s="42">
        <f>SUM(L67:L67)</f>
        <v>0</v>
      </c>
      <c r="M68" s="42">
        <f>SUM(M67:M67)</f>
        <v>0</v>
      </c>
    </row>
    <row r="69" spans="2:13" ht="30" customHeight="1">
      <c r="B69" s="45"/>
      <c r="C69" s="34"/>
      <c r="D69" s="34"/>
      <c r="E69" s="34"/>
      <c r="F69" s="34" t="s">
        <v>18</v>
      </c>
      <c r="G69" s="42">
        <v>0.45</v>
      </c>
      <c r="H69" s="42">
        <v>0.24</v>
      </c>
      <c r="I69" s="42">
        <v>0.2</v>
      </c>
      <c r="J69" s="42">
        <v>0.05</v>
      </c>
      <c r="K69" s="46"/>
      <c r="L69" s="46"/>
      <c r="M69" s="46"/>
    </row>
    <row r="70" spans="2:13" ht="30" customHeight="1">
      <c r="B70" s="45"/>
      <c r="C70" s="34"/>
      <c r="D70" s="34"/>
      <c r="E70" s="34"/>
      <c r="F70" s="34" t="s">
        <v>19</v>
      </c>
      <c r="G70" s="42">
        <f>G68*G69</f>
        <v>0</v>
      </c>
      <c r="H70" s="42">
        <f>H68*H69</f>
        <v>0</v>
      </c>
      <c r="I70" s="42">
        <f>I68*I69</f>
        <v>0</v>
      </c>
      <c r="J70" s="42">
        <f>J68*J69</f>
        <v>0</v>
      </c>
      <c r="K70" s="46"/>
      <c r="L70" s="46"/>
      <c r="M70" s="46"/>
    </row>
  </sheetData>
  <mergeCells count="4">
    <mergeCell ref="B6:D6"/>
    <mergeCell ref="B12:D12"/>
    <mergeCell ref="B5:D5"/>
    <mergeCell ref="B65:D65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rowBreaks count="2" manualBreakCount="2">
    <brk id="28" max="12" man="1"/>
    <brk id="61" max="12" man="1"/>
  </rowBreaks>
  <drawing r:id="rId2"/>
</worksheet>
</file>

<file path=xl/worksheets/sheet55.xml><?xml version="1.0" encoding="utf-8"?>
<worksheet xmlns="http://schemas.openxmlformats.org/spreadsheetml/2006/main" xmlns:r="http://schemas.openxmlformats.org/officeDocument/2006/relationships">
  <dimension ref="A1:M28"/>
  <sheetViews>
    <sheetView showGridLines="0" topLeftCell="A4" zoomScale="75" zoomScaleNormal="75" zoomScaleSheetLayoutView="75" workbookViewId="0">
      <selection activeCell="E7" sqref="E7"/>
    </sheetView>
  </sheetViews>
  <sheetFormatPr defaultRowHeight="15"/>
  <cols>
    <col min="2" max="2" width="15.85546875" customWidth="1"/>
    <col min="3" max="3" width="14.42578125" customWidth="1"/>
    <col min="4" max="4" width="16.710937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7109375" customWidth="1"/>
    <col min="11" max="11" width="15" bestFit="1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19" t="s">
        <v>0</v>
      </c>
      <c r="C7" s="19"/>
      <c r="D7" s="20" t="s">
        <v>120</v>
      </c>
      <c r="E7" s="22"/>
      <c r="F7" s="24"/>
      <c r="G7" s="24"/>
      <c r="H7" s="18"/>
      <c r="I7" s="18"/>
      <c r="J7" s="18"/>
      <c r="K7" s="24"/>
      <c r="L7" s="24"/>
      <c r="M7" s="24"/>
    </row>
    <row r="8" spans="1:13" ht="26.25" customHeight="1">
      <c r="A8" s="18"/>
      <c r="B8" s="19" t="s">
        <v>1</v>
      </c>
      <c r="C8" s="19"/>
      <c r="D8" s="20" t="s">
        <v>2</v>
      </c>
      <c r="E8" s="26"/>
      <c r="F8" s="22"/>
      <c r="G8" s="24"/>
      <c r="H8" s="18"/>
      <c r="I8" s="18"/>
      <c r="J8" s="18"/>
      <c r="K8" s="24"/>
      <c r="L8" s="24"/>
      <c r="M8" s="24"/>
    </row>
    <row r="9" spans="1:13" ht="15.75">
      <c r="A9" s="18"/>
      <c r="B9" s="19"/>
      <c r="C9" s="19"/>
      <c r="D9" s="27"/>
      <c r="E9" s="22"/>
      <c r="F9" s="22"/>
      <c r="G9" s="24"/>
      <c r="H9" s="18"/>
      <c r="I9" s="18"/>
      <c r="J9" s="18"/>
      <c r="K9" s="24"/>
      <c r="L9" s="24"/>
      <c r="M9" s="24"/>
    </row>
    <row r="10" spans="1:13" ht="15.75">
      <c r="A10" s="18"/>
      <c r="B10" s="11" t="s">
        <v>3</v>
      </c>
      <c r="C10" s="12"/>
      <c r="D10" s="27"/>
      <c r="E10" s="22"/>
      <c r="F10" s="22"/>
      <c r="G10" s="24"/>
      <c r="H10" s="18"/>
      <c r="I10" s="18"/>
      <c r="J10" s="18"/>
      <c r="K10" s="24"/>
      <c r="L10" s="24"/>
      <c r="M10" s="24"/>
    </row>
    <row r="11" spans="1:13">
      <c r="A11" s="18"/>
      <c r="B11" s="18"/>
      <c r="C11" s="18"/>
      <c r="D11" s="18"/>
      <c r="E11" s="18"/>
      <c r="F11" s="36"/>
      <c r="G11" s="18"/>
      <c r="H11" s="18"/>
      <c r="I11" s="18"/>
      <c r="J11" s="18"/>
      <c r="K11" s="18"/>
      <c r="L11" s="18"/>
      <c r="M11" s="18"/>
    </row>
    <row r="12" spans="1:13" ht="47.1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39">
        <v>41408</v>
      </c>
      <c r="C14" s="40"/>
      <c r="D14" s="40"/>
      <c r="E14" s="41" t="s">
        <v>67</v>
      </c>
      <c r="F14" s="40"/>
      <c r="G14" s="40"/>
      <c r="H14" s="40"/>
      <c r="I14" s="40"/>
      <c r="J14" s="40"/>
      <c r="K14" s="40"/>
      <c r="L14" s="42">
        <v>612</v>
      </c>
      <c r="M14" s="40"/>
    </row>
    <row r="15" spans="1:13" ht="30" customHeight="1">
      <c r="B15" s="43" t="s">
        <v>134</v>
      </c>
      <c r="C15" s="40"/>
      <c r="D15" s="40"/>
      <c r="E15" s="41" t="s">
        <v>135</v>
      </c>
      <c r="F15" s="40"/>
      <c r="G15" s="40"/>
      <c r="H15" s="40"/>
      <c r="I15" s="40"/>
      <c r="J15" s="40"/>
      <c r="K15" s="40"/>
      <c r="L15" s="42"/>
      <c r="M15" s="44">
        <v>105.88</v>
      </c>
    </row>
    <row r="16" spans="1:13" ht="30" customHeight="1">
      <c r="B16" s="45"/>
      <c r="C16" s="34"/>
      <c r="D16" s="34"/>
      <c r="E16" s="34"/>
      <c r="F16" s="34" t="s">
        <v>17</v>
      </c>
      <c r="G16" s="40">
        <f>SUM(G14:G14)</f>
        <v>0</v>
      </c>
      <c r="H16" s="40">
        <f>SUM(H14:H14)</f>
        <v>0</v>
      </c>
      <c r="I16" s="40">
        <f>SUM(I14:I14)</f>
        <v>0</v>
      </c>
      <c r="J16" s="40">
        <f>SUM(J14:J14)</f>
        <v>0</v>
      </c>
      <c r="K16" s="42">
        <f>SUM(K14:K14)</f>
        <v>0</v>
      </c>
      <c r="L16" s="42">
        <f>SUM(L14)</f>
        <v>612</v>
      </c>
      <c r="M16" s="42">
        <f>SUM(M14:M15)</f>
        <v>105.88</v>
      </c>
    </row>
    <row r="17" spans="2:13" ht="30" customHeight="1">
      <c r="B17" s="45"/>
      <c r="C17" s="34"/>
      <c r="D17" s="34"/>
      <c r="E17" s="34"/>
      <c r="F17" s="34" t="s">
        <v>18</v>
      </c>
      <c r="G17" s="42">
        <v>0.45</v>
      </c>
      <c r="H17" s="42">
        <v>0.24</v>
      </c>
      <c r="I17" s="42">
        <v>0.2</v>
      </c>
      <c r="J17" s="42">
        <v>0.05</v>
      </c>
      <c r="K17" s="46"/>
      <c r="L17" s="64"/>
      <c r="M17" s="46"/>
    </row>
    <row r="18" spans="2:13" ht="30" customHeight="1">
      <c r="B18" s="45"/>
      <c r="C18" s="34"/>
      <c r="D18" s="34"/>
      <c r="E18" s="34"/>
      <c r="F18" s="34" t="s">
        <v>19</v>
      </c>
      <c r="G18" s="42">
        <f>G16*G17</f>
        <v>0</v>
      </c>
      <c r="H18" s="42">
        <f>H16*H17</f>
        <v>0</v>
      </c>
      <c r="I18" s="42">
        <f>I16*I17</f>
        <v>0</v>
      </c>
      <c r="J18" s="42">
        <f>J16*J17</f>
        <v>0</v>
      </c>
      <c r="K18" s="46"/>
      <c r="L18" s="46"/>
      <c r="M18" s="46"/>
    </row>
    <row r="21" spans="2:13" ht="15.75">
      <c r="B21" s="17" t="s">
        <v>20</v>
      </c>
      <c r="C21" s="17"/>
      <c r="D21" s="12"/>
      <c r="E21" s="18"/>
      <c r="F21" s="18"/>
      <c r="G21" s="18"/>
      <c r="H21" s="18"/>
      <c r="I21" s="18"/>
      <c r="J21" s="18"/>
      <c r="K21" s="18"/>
    </row>
    <row r="22" spans="2:13" ht="15" customHeight="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2:13" ht="47.1" customHeight="1">
      <c r="B23" s="183" t="s">
        <v>4</v>
      </c>
      <c r="C23" s="184"/>
      <c r="D23" s="185"/>
      <c r="E23" s="38" t="s">
        <v>5</v>
      </c>
      <c r="F23" s="38" t="s">
        <v>6</v>
      </c>
      <c r="G23" s="38" t="s">
        <v>7</v>
      </c>
      <c r="H23" s="38" t="s">
        <v>8</v>
      </c>
      <c r="I23" s="38" t="s">
        <v>9</v>
      </c>
      <c r="J23" s="38" t="s">
        <v>10</v>
      </c>
      <c r="K23" s="38" t="s">
        <v>11</v>
      </c>
      <c r="L23" s="38" t="s">
        <v>12</v>
      </c>
      <c r="M23" s="38" t="s">
        <v>13</v>
      </c>
    </row>
    <row r="24" spans="2:13" ht="30" customHeight="1">
      <c r="B24" s="32" t="s">
        <v>14</v>
      </c>
      <c r="C24" s="33" t="s">
        <v>15</v>
      </c>
      <c r="D24" s="33" t="s">
        <v>16</v>
      </c>
      <c r="E24" s="34"/>
      <c r="F24" s="34"/>
      <c r="G24" s="34"/>
      <c r="H24" s="34"/>
      <c r="I24" s="34"/>
      <c r="J24" s="34"/>
      <c r="K24" s="34"/>
      <c r="L24" s="34"/>
      <c r="M24" s="34"/>
    </row>
    <row r="25" spans="2:13" ht="30" customHeight="1">
      <c r="B25" s="47"/>
      <c r="C25" s="40"/>
      <c r="D25" s="40"/>
      <c r="E25" s="41"/>
      <c r="F25" s="40"/>
      <c r="G25" s="40"/>
      <c r="H25" s="40"/>
      <c r="I25" s="40"/>
      <c r="J25" s="40"/>
      <c r="K25" s="40"/>
      <c r="L25" s="42"/>
      <c r="M25" s="40"/>
    </row>
    <row r="26" spans="2:13" ht="30" customHeight="1">
      <c r="B26" s="45"/>
      <c r="C26" s="34"/>
      <c r="D26" s="34"/>
      <c r="E26" s="34"/>
      <c r="F26" s="34" t="s">
        <v>17</v>
      </c>
      <c r="G26" s="40">
        <f>SUM(G25:G25)</f>
        <v>0</v>
      </c>
      <c r="H26" s="40">
        <f>SUM(H25:H25)</f>
        <v>0</v>
      </c>
      <c r="I26" s="40">
        <f>SUM(I25:I25)</f>
        <v>0</v>
      </c>
      <c r="J26" s="40">
        <f>SUM(J25:J25)</f>
        <v>0</v>
      </c>
      <c r="K26" s="42">
        <v>0</v>
      </c>
      <c r="L26" s="42">
        <f>SUM(L25:L25)</f>
        <v>0</v>
      </c>
      <c r="M26" s="42">
        <f>SUM(M25:M25)</f>
        <v>0</v>
      </c>
    </row>
    <row r="27" spans="2:13" ht="30" customHeight="1">
      <c r="B27" s="45"/>
      <c r="C27" s="34"/>
      <c r="D27" s="34"/>
      <c r="E27" s="34"/>
      <c r="F27" s="34" t="s">
        <v>18</v>
      </c>
      <c r="G27" s="42">
        <v>0.45</v>
      </c>
      <c r="H27" s="42">
        <v>0.24</v>
      </c>
      <c r="I27" s="42">
        <v>0.2</v>
      </c>
      <c r="J27" s="42">
        <v>0.05</v>
      </c>
      <c r="K27" s="46"/>
      <c r="L27" s="46"/>
      <c r="M27" s="46"/>
    </row>
    <row r="28" spans="2:13" ht="30" customHeight="1">
      <c r="B28" s="45"/>
      <c r="C28" s="34"/>
      <c r="D28" s="34"/>
      <c r="E28" s="34"/>
      <c r="F28" s="34" t="s">
        <v>19</v>
      </c>
      <c r="G28" s="42">
        <f>G26*G27</f>
        <v>0</v>
      </c>
      <c r="H28" s="42">
        <f>H26*H27</f>
        <v>0</v>
      </c>
      <c r="I28" s="42">
        <f>I26*I27</f>
        <v>0</v>
      </c>
      <c r="J28" s="42">
        <f>J26*J27</f>
        <v>0</v>
      </c>
      <c r="K28" s="46"/>
      <c r="L28" s="46"/>
      <c r="M28" s="46"/>
    </row>
  </sheetData>
  <mergeCells count="4">
    <mergeCell ref="B6:D6"/>
    <mergeCell ref="B12:D12"/>
    <mergeCell ref="B5:D5"/>
    <mergeCell ref="B23:D23"/>
  </mergeCells>
  <pageMargins left="0.7" right="0.7" top="0.75" bottom="0.75" header="0.3" footer="0.3"/>
  <pageSetup paperSize="9" scale="65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>
  <dimension ref="A1:M69"/>
  <sheetViews>
    <sheetView showGridLines="0" topLeftCell="A58" zoomScale="75" zoomScaleNormal="75" zoomScaleSheetLayoutView="75" workbookViewId="0">
      <selection activeCell="H7" sqref="H7"/>
    </sheetView>
  </sheetViews>
  <sheetFormatPr defaultRowHeight="15"/>
  <cols>
    <col min="2" max="2" width="14.85546875" customWidth="1"/>
    <col min="3" max="3" width="13.85546875" customWidth="1"/>
    <col min="4" max="4" width="16.42578125" customWidth="1"/>
    <col min="5" max="5" width="23.42578125" bestFit="1" customWidth="1"/>
    <col min="6" max="6" width="32.28515625" bestFit="1" customWidth="1"/>
    <col min="7" max="7" width="9.85546875" bestFit="1" customWidth="1"/>
    <col min="8" max="8" width="14" bestFit="1" customWidth="1"/>
    <col min="9" max="9" width="9.7109375" bestFit="1" customWidth="1"/>
    <col min="10" max="10" width="14.85546875" customWidth="1"/>
    <col min="11" max="11" width="14.85546875" bestFit="1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19" t="s">
        <v>0</v>
      </c>
      <c r="C7" s="19"/>
      <c r="D7" s="20" t="s">
        <v>121</v>
      </c>
      <c r="E7" s="22"/>
      <c r="F7" s="24"/>
      <c r="G7" s="24"/>
      <c r="H7" s="18"/>
      <c r="I7" s="18"/>
      <c r="J7" s="18"/>
      <c r="K7" s="24"/>
      <c r="L7" s="24"/>
      <c r="M7" s="24"/>
    </row>
    <row r="8" spans="1:13" ht="26.25" customHeight="1">
      <c r="A8" s="18"/>
      <c r="B8" s="19" t="s">
        <v>1</v>
      </c>
      <c r="C8" s="19"/>
      <c r="D8" s="25" t="s">
        <v>2</v>
      </c>
      <c r="E8" s="26"/>
      <c r="F8" s="24"/>
      <c r="G8" s="24"/>
      <c r="H8" s="18"/>
      <c r="I8" s="18"/>
      <c r="J8" s="18"/>
      <c r="K8" s="24"/>
      <c r="L8" s="24"/>
      <c r="M8" s="24"/>
    </row>
    <row r="9" spans="1:13" ht="15.75">
      <c r="A9" s="18"/>
      <c r="B9" s="19"/>
      <c r="C9" s="19"/>
      <c r="D9" s="27"/>
      <c r="E9" s="22"/>
      <c r="F9" s="24"/>
      <c r="G9" s="24"/>
      <c r="H9" s="18"/>
      <c r="I9" s="18"/>
      <c r="J9" s="18"/>
      <c r="K9" s="24"/>
      <c r="L9" s="24"/>
      <c r="M9" s="24"/>
    </row>
    <row r="10" spans="1:13" ht="15.75">
      <c r="A10" s="18"/>
      <c r="B10" s="11" t="s">
        <v>3</v>
      </c>
      <c r="C10" s="12"/>
      <c r="D10" s="27"/>
      <c r="E10" s="22"/>
      <c r="F10" s="24"/>
      <c r="G10" s="24"/>
      <c r="H10" s="18"/>
      <c r="I10" s="18"/>
      <c r="J10" s="18"/>
      <c r="K10" s="24"/>
      <c r="L10" s="24"/>
      <c r="M10" s="24"/>
    </row>
    <row r="11" spans="1:1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47.25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63">
        <v>41345</v>
      </c>
      <c r="C14" s="58"/>
      <c r="D14" s="58"/>
      <c r="E14" s="59" t="s">
        <v>396</v>
      </c>
      <c r="F14" s="59" t="s">
        <v>123</v>
      </c>
      <c r="G14" s="60"/>
      <c r="H14" s="60"/>
      <c r="I14" s="60"/>
      <c r="J14" s="60"/>
      <c r="K14" s="61"/>
      <c r="L14" s="61">
        <v>3.8</v>
      </c>
      <c r="M14" s="61"/>
    </row>
    <row r="15" spans="1:13" ht="36" customHeight="1">
      <c r="B15" s="63">
        <v>41347</v>
      </c>
      <c r="C15" s="58"/>
      <c r="D15" s="58"/>
      <c r="E15" s="59" t="s">
        <v>31</v>
      </c>
      <c r="F15" s="59" t="s">
        <v>397</v>
      </c>
      <c r="G15" s="60"/>
      <c r="H15" s="60"/>
      <c r="I15" s="60"/>
      <c r="J15" s="60"/>
      <c r="K15" s="61"/>
      <c r="L15" s="61">
        <v>2.5</v>
      </c>
      <c r="M15" s="61"/>
    </row>
    <row r="16" spans="1:13" ht="48.75" customHeight="1">
      <c r="B16" s="63">
        <v>41354</v>
      </c>
      <c r="C16" s="58"/>
      <c r="D16" s="58"/>
      <c r="E16" s="59" t="s">
        <v>122</v>
      </c>
      <c r="F16" s="60" t="s">
        <v>30</v>
      </c>
      <c r="G16" s="60"/>
      <c r="H16" s="60"/>
      <c r="I16" s="60"/>
      <c r="J16" s="60"/>
      <c r="K16" s="61"/>
      <c r="L16" s="61">
        <v>4</v>
      </c>
      <c r="M16" s="61"/>
    </row>
    <row r="17" spans="2:13" ht="30" customHeight="1">
      <c r="B17" s="63">
        <v>41355</v>
      </c>
      <c r="C17" s="58"/>
      <c r="D17" s="58"/>
      <c r="E17" s="59" t="s">
        <v>398</v>
      </c>
      <c r="F17" s="60" t="s">
        <v>30</v>
      </c>
      <c r="G17" s="60"/>
      <c r="H17" s="60"/>
      <c r="I17" s="60"/>
      <c r="J17" s="60"/>
      <c r="K17" s="61"/>
      <c r="L17" s="61">
        <v>3.8</v>
      </c>
      <c r="M17" s="61"/>
    </row>
    <row r="18" spans="2:13" ht="34.5" customHeight="1">
      <c r="B18" s="63">
        <v>41358</v>
      </c>
      <c r="C18" s="58"/>
      <c r="D18" s="58"/>
      <c r="E18" s="59" t="s">
        <v>34</v>
      </c>
      <c r="F18" s="60" t="s">
        <v>30</v>
      </c>
      <c r="G18" s="60"/>
      <c r="H18" s="60"/>
      <c r="I18" s="60"/>
      <c r="J18" s="60"/>
      <c r="K18" s="61"/>
      <c r="L18" s="61">
        <v>4</v>
      </c>
      <c r="M18" s="61"/>
    </row>
    <row r="19" spans="2:13" ht="30" customHeight="1">
      <c r="B19" s="63">
        <v>41359</v>
      </c>
      <c r="C19" s="58"/>
      <c r="D19" s="58"/>
      <c r="E19" s="59" t="s">
        <v>399</v>
      </c>
      <c r="F19" s="60" t="s">
        <v>30</v>
      </c>
      <c r="G19" s="60"/>
      <c r="H19" s="60"/>
      <c r="I19" s="60"/>
      <c r="J19" s="60"/>
      <c r="K19" s="61"/>
      <c r="L19" s="61">
        <v>3.8</v>
      </c>
      <c r="M19" s="61"/>
    </row>
    <row r="20" spans="2:13" ht="30" customHeight="1">
      <c r="B20" s="63">
        <v>41376</v>
      </c>
      <c r="C20" s="58"/>
      <c r="D20" s="58"/>
      <c r="E20" s="59" t="s">
        <v>400</v>
      </c>
      <c r="F20" s="60" t="s">
        <v>30</v>
      </c>
      <c r="G20" s="60"/>
      <c r="H20" s="60"/>
      <c r="I20" s="60"/>
      <c r="J20" s="60"/>
      <c r="K20" s="61"/>
      <c r="L20" s="61">
        <v>3.8</v>
      </c>
      <c r="M20" s="61"/>
    </row>
    <row r="21" spans="2:13" ht="30" customHeight="1">
      <c r="B21" s="63">
        <v>41388</v>
      </c>
      <c r="C21" s="58"/>
      <c r="D21" s="58"/>
      <c r="E21" s="59" t="s">
        <v>122</v>
      </c>
      <c r="F21" s="60" t="s">
        <v>30</v>
      </c>
      <c r="G21" s="60"/>
      <c r="H21" s="60"/>
      <c r="I21" s="60"/>
      <c r="J21" s="60"/>
      <c r="K21" s="61"/>
      <c r="L21" s="61">
        <v>4</v>
      </c>
      <c r="M21" s="61"/>
    </row>
    <row r="22" spans="2:13" ht="36.75" customHeight="1">
      <c r="B22" s="63">
        <v>41396</v>
      </c>
      <c r="C22" s="58"/>
      <c r="D22" s="58"/>
      <c r="E22" s="59" t="s">
        <v>31</v>
      </c>
      <c r="F22" s="60" t="s">
        <v>30</v>
      </c>
      <c r="G22" s="60"/>
      <c r="H22" s="60"/>
      <c r="I22" s="60"/>
      <c r="J22" s="60"/>
      <c r="K22" s="61"/>
      <c r="L22" s="61">
        <v>3.6</v>
      </c>
      <c r="M22" s="61"/>
    </row>
    <row r="23" spans="2:13" ht="27.75" customHeight="1">
      <c r="B23" s="63">
        <v>41411</v>
      </c>
      <c r="C23" s="58"/>
      <c r="D23" s="58"/>
      <c r="E23" s="59" t="s">
        <v>401</v>
      </c>
      <c r="F23" s="60" t="s">
        <v>30</v>
      </c>
      <c r="G23" s="60"/>
      <c r="H23" s="60"/>
      <c r="I23" s="60"/>
      <c r="J23" s="60"/>
      <c r="K23" s="61"/>
      <c r="L23" s="61">
        <v>4</v>
      </c>
      <c r="M23" s="61"/>
    </row>
    <row r="24" spans="2:13" ht="46.5" customHeight="1">
      <c r="B24" s="63">
        <v>41418</v>
      </c>
      <c r="C24" s="58"/>
      <c r="D24" s="58"/>
      <c r="E24" s="59" t="s">
        <v>400</v>
      </c>
      <c r="F24" s="60" t="s">
        <v>30</v>
      </c>
      <c r="G24" s="60"/>
      <c r="H24" s="60"/>
      <c r="I24" s="60"/>
      <c r="J24" s="60"/>
      <c r="K24" s="61"/>
      <c r="L24" s="61">
        <v>3.2</v>
      </c>
      <c r="M24" s="61"/>
    </row>
    <row r="25" spans="2:13" ht="30" customHeight="1">
      <c r="B25" s="63">
        <v>41421</v>
      </c>
      <c r="C25" s="58"/>
      <c r="D25" s="58"/>
      <c r="E25" s="59" t="s">
        <v>34</v>
      </c>
      <c r="F25" s="60" t="s">
        <v>30</v>
      </c>
      <c r="G25" s="60"/>
      <c r="H25" s="60"/>
      <c r="I25" s="60"/>
      <c r="J25" s="60"/>
      <c r="K25" s="61"/>
      <c r="L25" s="61">
        <v>3.2</v>
      </c>
      <c r="M25" s="61"/>
    </row>
    <row r="26" spans="2:13" ht="30" customHeight="1">
      <c r="B26" s="63">
        <v>41424</v>
      </c>
      <c r="C26" s="58"/>
      <c r="D26" s="58"/>
      <c r="E26" s="59" t="s">
        <v>31</v>
      </c>
      <c r="F26" s="60" t="s">
        <v>30</v>
      </c>
      <c r="G26" s="60"/>
      <c r="H26" s="60"/>
      <c r="I26" s="60"/>
      <c r="J26" s="60"/>
      <c r="K26" s="61"/>
      <c r="L26" s="61">
        <v>3.7</v>
      </c>
      <c r="M26" s="61"/>
    </row>
    <row r="27" spans="2:13" ht="81" customHeight="1">
      <c r="B27" s="63">
        <v>41443</v>
      </c>
      <c r="C27" s="58"/>
      <c r="D27" s="58"/>
      <c r="E27" s="59" t="s">
        <v>402</v>
      </c>
      <c r="F27" s="60" t="s">
        <v>190</v>
      </c>
      <c r="G27" s="60"/>
      <c r="H27" s="60"/>
      <c r="I27" s="60"/>
      <c r="J27" s="60"/>
      <c r="K27" s="61"/>
      <c r="L27" s="61">
        <v>3.2</v>
      </c>
      <c r="M27" s="61"/>
    </row>
    <row r="28" spans="2:13" ht="30" customHeight="1">
      <c r="B28" s="63">
        <v>41449</v>
      </c>
      <c r="C28" s="58"/>
      <c r="D28" s="58"/>
      <c r="E28" s="59" t="s">
        <v>34</v>
      </c>
      <c r="F28" s="60" t="s">
        <v>30</v>
      </c>
      <c r="G28" s="60"/>
      <c r="H28" s="60"/>
      <c r="I28" s="60"/>
      <c r="J28" s="60"/>
      <c r="K28" s="61"/>
      <c r="L28" s="61">
        <v>2.2999999999999998</v>
      </c>
      <c r="M28" s="61"/>
    </row>
    <row r="29" spans="2:13" ht="40.5" customHeight="1">
      <c r="B29" s="63">
        <v>41452</v>
      </c>
      <c r="C29" s="58"/>
      <c r="D29" s="58"/>
      <c r="E29" s="59" t="s">
        <v>31</v>
      </c>
      <c r="F29" s="60" t="s">
        <v>30</v>
      </c>
      <c r="G29" s="60"/>
      <c r="H29" s="60"/>
      <c r="I29" s="60"/>
      <c r="J29" s="60"/>
      <c r="K29" s="61"/>
      <c r="L29" s="61">
        <v>3.2</v>
      </c>
      <c r="M29" s="61"/>
    </row>
    <row r="30" spans="2:13" ht="40.5" customHeight="1">
      <c r="B30" s="63">
        <v>41484</v>
      </c>
      <c r="C30" s="58"/>
      <c r="D30" s="58"/>
      <c r="E30" s="59" t="s">
        <v>34</v>
      </c>
      <c r="F30" s="60" t="s">
        <v>30</v>
      </c>
      <c r="G30" s="60"/>
      <c r="H30" s="60"/>
      <c r="I30" s="60"/>
      <c r="J30" s="60"/>
      <c r="K30" s="61"/>
      <c r="L30" s="61">
        <v>3.7</v>
      </c>
      <c r="M30" s="61"/>
    </row>
    <row r="31" spans="2:13" ht="40.5" customHeight="1">
      <c r="B31" s="63">
        <v>41508</v>
      </c>
      <c r="C31" s="58"/>
      <c r="D31" s="58"/>
      <c r="E31" s="59" t="s">
        <v>31</v>
      </c>
      <c r="F31" s="60" t="s">
        <v>30</v>
      </c>
      <c r="G31" s="60"/>
      <c r="H31" s="60"/>
      <c r="I31" s="60"/>
      <c r="J31" s="60"/>
      <c r="K31" s="61"/>
      <c r="L31" s="61">
        <v>3.7</v>
      </c>
      <c r="M31" s="61"/>
    </row>
    <row r="32" spans="2:13" ht="29.25">
      <c r="B32" s="63">
        <v>41536</v>
      </c>
      <c r="C32" s="58"/>
      <c r="D32" s="58"/>
      <c r="E32" s="59" t="s">
        <v>122</v>
      </c>
      <c r="F32" s="60" t="s">
        <v>30</v>
      </c>
      <c r="G32" s="60"/>
      <c r="H32" s="60"/>
      <c r="I32" s="60"/>
      <c r="J32" s="60"/>
      <c r="K32" s="61"/>
      <c r="L32" s="61">
        <v>3.7</v>
      </c>
      <c r="M32" s="61"/>
    </row>
    <row r="33" spans="2:13" ht="30" customHeight="1">
      <c r="B33" s="63">
        <v>41544</v>
      </c>
      <c r="C33" s="58"/>
      <c r="D33" s="58"/>
      <c r="E33" s="59" t="s">
        <v>403</v>
      </c>
      <c r="F33" s="60" t="s">
        <v>30</v>
      </c>
      <c r="G33" s="60"/>
      <c r="H33" s="60"/>
      <c r="I33" s="60"/>
      <c r="J33" s="60"/>
      <c r="K33" s="61"/>
      <c r="L33" s="61">
        <v>3.2</v>
      </c>
      <c r="M33" s="61"/>
    </row>
    <row r="34" spans="2:13" ht="30" customHeight="1">
      <c r="B34" s="63">
        <v>41547</v>
      </c>
      <c r="C34" s="58"/>
      <c r="D34" s="58"/>
      <c r="E34" s="59" t="s">
        <v>34</v>
      </c>
      <c r="F34" s="60" t="s">
        <v>30</v>
      </c>
      <c r="G34" s="60"/>
      <c r="H34" s="60"/>
      <c r="I34" s="60"/>
      <c r="J34" s="60"/>
      <c r="K34" s="61"/>
      <c r="L34" s="61">
        <v>3.7</v>
      </c>
      <c r="M34" s="61"/>
    </row>
    <row r="35" spans="2:13" ht="30" customHeight="1">
      <c r="B35" s="63">
        <v>41549</v>
      </c>
      <c r="C35" s="58"/>
      <c r="D35" s="58"/>
      <c r="E35" s="59" t="s">
        <v>404</v>
      </c>
      <c r="F35" s="60" t="s">
        <v>30</v>
      </c>
      <c r="G35" s="60"/>
      <c r="H35" s="60"/>
      <c r="I35" s="60"/>
      <c r="J35" s="60"/>
      <c r="K35" s="61"/>
      <c r="L35" s="61">
        <v>3.2</v>
      </c>
      <c r="M35" s="61"/>
    </row>
    <row r="36" spans="2:13" ht="54" customHeight="1">
      <c r="B36" s="63">
        <v>41571</v>
      </c>
      <c r="C36" s="58"/>
      <c r="D36" s="58"/>
      <c r="E36" s="59" t="s">
        <v>31</v>
      </c>
      <c r="F36" s="60" t="s">
        <v>30</v>
      </c>
      <c r="G36" s="60"/>
      <c r="H36" s="60"/>
      <c r="I36" s="60"/>
      <c r="J36" s="60"/>
      <c r="K36" s="61"/>
      <c r="L36" s="61">
        <v>3.7</v>
      </c>
      <c r="M36" s="61"/>
    </row>
    <row r="37" spans="2:13" ht="30" customHeight="1">
      <c r="B37" s="63">
        <v>41575</v>
      </c>
      <c r="C37" s="58"/>
      <c r="D37" s="58"/>
      <c r="E37" s="59" t="s">
        <v>34</v>
      </c>
      <c r="F37" s="60" t="s">
        <v>30</v>
      </c>
      <c r="G37" s="60"/>
      <c r="H37" s="60"/>
      <c r="I37" s="60"/>
      <c r="J37" s="60"/>
      <c r="K37" s="61"/>
      <c r="L37" s="61">
        <v>3.7</v>
      </c>
      <c r="M37" s="61"/>
    </row>
    <row r="38" spans="2:13" ht="30" customHeight="1">
      <c r="B38" s="63">
        <v>41578</v>
      </c>
      <c r="C38" s="58"/>
      <c r="D38" s="58"/>
      <c r="E38" s="59" t="s">
        <v>122</v>
      </c>
      <c r="F38" s="60" t="s">
        <v>30</v>
      </c>
      <c r="G38" s="60"/>
      <c r="H38" s="60"/>
      <c r="I38" s="60"/>
      <c r="J38" s="60"/>
      <c r="K38" s="61"/>
      <c r="L38" s="61">
        <v>3.7</v>
      </c>
      <c r="M38" s="61"/>
    </row>
    <row r="39" spans="2:13" ht="30" customHeight="1">
      <c r="B39" s="63">
        <v>41596</v>
      </c>
      <c r="C39" s="58"/>
      <c r="D39" s="58"/>
      <c r="E39" s="59" t="s">
        <v>34</v>
      </c>
      <c r="F39" s="60" t="s">
        <v>30</v>
      </c>
      <c r="G39" s="60"/>
      <c r="H39" s="60"/>
      <c r="I39" s="60"/>
      <c r="J39" s="60"/>
      <c r="K39" s="61"/>
      <c r="L39" s="61">
        <v>3.2</v>
      </c>
      <c r="M39" s="61"/>
    </row>
    <row r="40" spans="2:13" ht="30" customHeight="1">
      <c r="B40" s="63">
        <v>41604</v>
      </c>
      <c r="C40" s="58"/>
      <c r="D40" s="58"/>
      <c r="E40" s="59" t="s">
        <v>405</v>
      </c>
      <c r="F40" s="60" t="s">
        <v>30</v>
      </c>
      <c r="G40" s="60"/>
      <c r="H40" s="60"/>
      <c r="I40" s="60"/>
      <c r="J40" s="60"/>
      <c r="K40" s="61"/>
      <c r="L40" s="61">
        <v>3.2</v>
      </c>
      <c r="M40" s="61"/>
    </row>
    <row r="41" spans="2:13" ht="30" customHeight="1">
      <c r="B41" s="63">
        <v>41606</v>
      </c>
      <c r="C41" s="58"/>
      <c r="D41" s="58"/>
      <c r="E41" s="59" t="s">
        <v>122</v>
      </c>
      <c r="F41" s="60" t="s">
        <v>30</v>
      </c>
      <c r="G41" s="60"/>
      <c r="H41" s="60"/>
      <c r="I41" s="60"/>
      <c r="J41" s="60"/>
      <c r="K41" s="61"/>
      <c r="L41" s="61">
        <v>3.2</v>
      </c>
      <c r="M41" s="61"/>
    </row>
    <row r="42" spans="2:13" ht="37.5" customHeight="1">
      <c r="B42" s="63">
        <v>41614</v>
      </c>
      <c r="C42" s="58"/>
      <c r="D42" s="58"/>
      <c r="E42" s="59" t="s">
        <v>406</v>
      </c>
      <c r="F42" s="60" t="s">
        <v>30</v>
      </c>
      <c r="G42" s="60"/>
      <c r="H42" s="60"/>
      <c r="I42" s="60"/>
      <c r="J42" s="60"/>
      <c r="K42" s="61"/>
      <c r="L42" s="61">
        <v>3.2</v>
      </c>
      <c r="M42" s="61"/>
    </row>
    <row r="43" spans="2:13" ht="30" customHeight="1">
      <c r="B43" s="63">
        <v>41649</v>
      </c>
      <c r="C43" s="58"/>
      <c r="D43" s="58"/>
      <c r="E43" s="59" t="s">
        <v>406</v>
      </c>
      <c r="F43" s="60" t="s">
        <v>30</v>
      </c>
      <c r="G43" s="60"/>
      <c r="H43" s="60"/>
      <c r="I43" s="60"/>
      <c r="J43" s="60"/>
      <c r="K43" s="61"/>
      <c r="L43" s="61">
        <v>3.2</v>
      </c>
      <c r="M43" s="61"/>
    </row>
    <row r="44" spans="2:13" ht="54" customHeight="1">
      <c r="B44" s="63">
        <v>41654</v>
      </c>
      <c r="C44" s="58"/>
      <c r="D44" s="58"/>
      <c r="E44" s="59" t="s">
        <v>82</v>
      </c>
      <c r="F44" s="60" t="s">
        <v>30</v>
      </c>
      <c r="G44" s="60"/>
      <c r="H44" s="60"/>
      <c r="I44" s="60"/>
      <c r="J44" s="60"/>
      <c r="K44" s="61"/>
      <c r="L44" s="61">
        <v>3.2</v>
      </c>
      <c r="M44" s="61"/>
    </row>
    <row r="45" spans="2:13" ht="36.75" customHeight="1">
      <c r="B45" s="63">
        <v>41660</v>
      </c>
      <c r="C45" s="58"/>
      <c r="D45" s="58"/>
      <c r="E45" s="59" t="s">
        <v>122</v>
      </c>
      <c r="F45" s="60" t="s">
        <v>30</v>
      </c>
      <c r="G45" s="60"/>
      <c r="H45" s="60"/>
      <c r="I45" s="60"/>
      <c r="J45" s="60"/>
      <c r="K45" s="61"/>
      <c r="L45" s="61">
        <v>3.2</v>
      </c>
      <c r="M45" s="61"/>
    </row>
    <row r="46" spans="2:13" ht="51" customHeight="1">
      <c r="B46" s="63">
        <v>41663</v>
      </c>
      <c r="C46" s="58"/>
      <c r="D46" s="58"/>
      <c r="E46" s="59" t="s">
        <v>407</v>
      </c>
      <c r="F46" s="60" t="s">
        <v>408</v>
      </c>
      <c r="G46" s="60"/>
      <c r="H46" s="60"/>
      <c r="I46" s="60"/>
      <c r="J46" s="60"/>
      <c r="K46" s="61"/>
      <c r="L46" s="61">
        <v>3.2</v>
      </c>
      <c r="M46" s="61"/>
    </row>
    <row r="47" spans="2:13" ht="30" customHeight="1">
      <c r="B47" s="63">
        <v>41669</v>
      </c>
      <c r="C47" s="58"/>
      <c r="D47" s="58"/>
      <c r="E47" s="59" t="s">
        <v>406</v>
      </c>
      <c r="F47" s="60" t="s">
        <v>30</v>
      </c>
      <c r="G47" s="60"/>
      <c r="H47" s="60"/>
      <c r="I47" s="60"/>
      <c r="J47" s="60"/>
      <c r="K47" s="61"/>
      <c r="L47" s="61">
        <v>3.2</v>
      </c>
      <c r="M47" s="61"/>
    </row>
    <row r="48" spans="2:13" ht="30" customHeight="1">
      <c r="B48" s="63">
        <v>41673</v>
      </c>
      <c r="C48" s="58"/>
      <c r="D48" s="58"/>
      <c r="E48" s="59" t="s">
        <v>406</v>
      </c>
      <c r="F48" s="60" t="s">
        <v>30</v>
      </c>
      <c r="G48" s="60"/>
      <c r="H48" s="60"/>
      <c r="I48" s="60"/>
      <c r="J48" s="60"/>
      <c r="K48" s="61"/>
      <c r="L48" s="61">
        <v>3.8</v>
      </c>
      <c r="M48" s="61"/>
    </row>
    <row r="49" spans="2:13" ht="30" customHeight="1">
      <c r="B49" s="63">
        <v>41676</v>
      </c>
      <c r="C49" s="58"/>
      <c r="D49" s="58"/>
      <c r="E49" s="59" t="s">
        <v>31</v>
      </c>
      <c r="F49" s="60" t="s">
        <v>30</v>
      </c>
      <c r="G49" s="60"/>
      <c r="H49" s="60"/>
      <c r="I49" s="60"/>
      <c r="J49" s="60"/>
      <c r="K49" s="61"/>
      <c r="L49" s="61">
        <v>3.8</v>
      </c>
      <c r="M49" s="61"/>
    </row>
    <row r="50" spans="2:13" ht="30" customHeight="1">
      <c r="B50" s="63">
        <v>41680</v>
      </c>
      <c r="C50" s="58"/>
      <c r="D50" s="58"/>
      <c r="E50" s="59" t="s">
        <v>406</v>
      </c>
      <c r="F50" s="60" t="s">
        <v>30</v>
      </c>
      <c r="G50" s="60"/>
      <c r="H50" s="60"/>
      <c r="I50" s="60"/>
      <c r="J50" s="60"/>
      <c r="K50" s="61"/>
      <c r="L50" s="61">
        <v>3.2</v>
      </c>
      <c r="M50" s="61"/>
    </row>
    <row r="51" spans="2:13" ht="30" customHeight="1">
      <c r="B51" s="63">
        <v>41681</v>
      </c>
      <c r="C51" s="58"/>
      <c r="D51" s="58"/>
      <c r="E51" s="59" t="s">
        <v>405</v>
      </c>
      <c r="F51" s="60" t="s">
        <v>30</v>
      </c>
      <c r="G51" s="60"/>
      <c r="H51" s="60"/>
      <c r="I51" s="60"/>
      <c r="J51" s="60"/>
      <c r="K51" s="61"/>
      <c r="L51" s="61">
        <v>3.8</v>
      </c>
      <c r="M51" s="61"/>
    </row>
    <row r="52" spans="2:13" ht="54.75" customHeight="1">
      <c r="B52" s="63">
        <v>41683</v>
      </c>
      <c r="C52" s="58"/>
      <c r="D52" s="58"/>
      <c r="E52" s="59" t="s">
        <v>31</v>
      </c>
      <c r="F52" s="60" t="s">
        <v>30</v>
      </c>
      <c r="G52" s="60"/>
      <c r="H52" s="60"/>
      <c r="I52" s="60"/>
      <c r="J52" s="60"/>
      <c r="K52" s="61"/>
      <c r="L52" s="61">
        <v>3.8</v>
      </c>
      <c r="M52" s="61"/>
    </row>
    <row r="53" spans="2:13" ht="30" customHeight="1">
      <c r="B53" s="63">
        <v>41688</v>
      </c>
      <c r="C53" s="58"/>
      <c r="D53" s="58"/>
      <c r="E53" s="59" t="s">
        <v>86</v>
      </c>
      <c r="F53" s="60" t="s">
        <v>30</v>
      </c>
      <c r="G53" s="60"/>
      <c r="H53" s="60"/>
      <c r="I53" s="60"/>
      <c r="J53" s="60"/>
      <c r="K53" s="61"/>
      <c r="L53" s="61">
        <v>3.8</v>
      </c>
      <c r="M53" s="61"/>
    </row>
    <row r="54" spans="2:13" ht="30" customHeight="1">
      <c r="B54" s="63">
        <v>41690</v>
      </c>
      <c r="C54" s="58"/>
      <c r="D54" s="58"/>
      <c r="E54" s="59" t="s">
        <v>409</v>
      </c>
      <c r="F54" s="60" t="s">
        <v>30</v>
      </c>
      <c r="G54" s="60"/>
      <c r="H54" s="60"/>
      <c r="I54" s="60"/>
      <c r="J54" s="60"/>
      <c r="K54" s="61"/>
      <c r="L54" s="61">
        <v>3.2</v>
      </c>
      <c r="M54" s="61"/>
    </row>
    <row r="55" spans="2:13" ht="30" customHeight="1">
      <c r="B55" s="63">
        <v>41695</v>
      </c>
      <c r="C55" s="58"/>
      <c r="D55" s="58"/>
      <c r="E55" s="59" t="s">
        <v>34</v>
      </c>
      <c r="F55" s="60" t="s">
        <v>408</v>
      </c>
      <c r="G55" s="60"/>
      <c r="H55" s="60"/>
      <c r="I55" s="60"/>
      <c r="J55" s="60"/>
      <c r="K55" s="61"/>
      <c r="L55" s="61">
        <v>3.8</v>
      </c>
      <c r="M55" s="61"/>
    </row>
    <row r="56" spans="2:13" ht="30" customHeight="1">
      <c r="B56" s="45"/>
      <c r="C56" s="34"/>
      <c r="D56" s="34"/>
      <c r="E56" s="34"/>
      <c r="F56" s="34" t="s">
        <v>17</v>
      </c>
      <c r="G56" s="40">
        <f>SUM(G14:G14)</f>
        <v>0</v>
      </c>
      <c r="H56" s="40">
        <f>SUM(H14:H14)</f>
        <v>0</v>
      </c>
      <c r="I56" s="40">
        <f>SUM(I14:I14)</f>
        <v>0</v>
      </c>
      <c r="J56" s="40">
        <f>SUM(J14:J14)</f>
        <v>0</v>
      </c>
      <c r="K56" s="42">
        <f>SUM(K14)</f>
        <v>0</v>
      </c>
      <c r="L56" s="42">
        <f>SUM(L14:L55)</f>
        <v>146.40000000000009</v>
      </c>
      <c r="M56" s="42">
        <f>SUM(M14:M14)</f>
        <v>0</v>
      </c>
    </row>
    <row r="57" spans="2:13" ht="30" customHeight="1">
      <c r="B57" s="45"/>
      <c r="C57" s="34"/>
      <c r="D57" s="34"/>
      <c r="E57" s="34"/>
      <c r="F57" s="34" t="s">
        <v>18</v>
      </c>
      <c r="G57" s="42">
        <v>0.45</v>
      </c>
      <c r="H57" s="42">
        <v>0.24</v>
      </c>
      <c r="I57" s="42">
        <v>0.2</v>
      </c>
      <c r="J57" s="42">
        <v>0.05</v>
      </c>
      <c r="K57" s="46"/>
      <c r="L57" s="46"/>
      <c r="M57" s="46"/>
    </row>
    <row r="58" spans="2:13" ht="30" customHeight="1">
      <c r="B58" s="45"/>
      <c r="C58" s="34"/>
      <c r="D58" s="34"/>
      <c r="E58" s="34"/>
      <c r="F58" s="34" t="s">
        <v>19</v>
      </c>
      <c r="G58" s="42">
        <f>G56*G57</f>
        <v>0</v>
      </c>
      <c r="H58" s="42">
        <f>H56*H57</f>
        <v>0</v>
      </c>
      <c r="I58" s="42">
        <f>I56*I57</f>
        <v>0</v>
      </c>
      <c r="J58" s="42">
        <f>J56*J57</f>
        <v>0</v>
      </c>
      <c r="K58" s="46"/>
      <c r="L58" s="46"/>
      <c r="M58" s="46"/>
    </row>
    <row r="59" spans="2:13" ht="15" customHeight="1"/>
    <row r="60" spans="2:13" ht="15" customHeight="1">
      <c r="B60" s="24"/>
      <c r="C60" s="24"/>
      <c r="D60" s="67"/>
    </row>
    <row r="61" spans="2:13" ht="15" customHeight="1">
      <c r="B61" s="17" t="s">
        <v>20</v>
      </c>
      <c r="C61" s="17"/>
      <c r="D61" s="12"/>
      <c r="E61" s="18"/>
      <c r="F61" s="18"/>
      <c r="G61" s="18"/>
      <c r="H61" s="18"/>
      <c r="I61" s="18"/>
      <c r="J61" s="18"/>
      <c r="K61" s="18"/>
    </row>
    <row r="62" spans="2:13" ht="15" customHeight="1">
      <c r="B62" s="18"/>
      <c r="C62" s="18"/>
      <c r="D62" s="18"/>
      <c r="E62" s="18"/>
      <c r="F62" s="18"/>
      <c r="G62" s="18"/>
      <c r="H62" s="18"/>
      <c r="I62" s="18"/>
      <c r="J62" s="18"/>
      <c r="K62" s="18"/>
    </row>
    <row r="63" spans="2:13" ht="47.1" customHeight="1">
      <c r="B63" s="183" t="s">
        <v>4</v>
      </c>
      <c r="C63" s="184"/>
      <c r="D63" s="185"/>
      <c r="E63" s="38" t="s">
        <v>5</v>
      </c>
      <c r="F63" s="38" t="s">
        <v>6</v>
      </c>
      <c r="G63" s="38" t="s">
        <v>7</v>
      </c>
      <c r="H63" s="38" t="s">
        <v>8</v>
      </c>
      <c r="I63" s="38" t="s">
        <v>9</v>
      </c>
      <c r="J63" s="38" t="s">
        <v>10</v>
      </c>
      <c r="K63" s="38" t="s">
        <v>11</v>
      </c>
      <c r="L63" s="38" t="s">
        <v>12</v>
      </c>
      <c r="M63" s="38" t="s">
        <v>13</v>
      </c>
    </row>
    <row r="64" spans="2:13" ht="30" customHeight="1">
      <c r="B64" s="32" t="s">
        <v>14</v>
      </c>
      <c r="C64" s="33" t="s">
        <v>15</v>
      </c>
      <c r="D64" s="33" t="s">
        <v>16</v>
      </c>
      <c r="E64" s="34"/>
      <c r="F64" s="34"/>
      <c r="G64" s="34"/>
      <c r="H64" s="34"/>
      <c r="I64" s="34"/>
      <c r="J64" s="34"/>
      <c r="K64" s="34"/>
      <c r="L64" s="34"/>
      <c r="M64" s="34"/>
    </row>
    <row r="65" spans="2:13" ht="30" customHeight="1">
      <c r="B65" s="39"/>
      <c r="C65" s="40"/>
      <c r="D65" s="40"/>
      <c r="E65" s="41"/>
      <c r="F65" s="40"/>
      <c r="G65" s="40"/>
      <c r="H65" s="40"/>
      <c r="I65" s="40"/>
      <c r="J65" s="40"/>
      <c r="K65" s="40"/>
      <c r="L65" s="42"/>
      <c r="M65" s="40"/>
    </row>
    <row r="66" spans="2:13" ht="30" customHeight="1">
      <c r="B66" s="45"/>
      <c r="C66" s="34"/>
      <c r="D66" s="34"/>
      <c r="E66" s="34"/>
      <c r="F66" s="34" t="s">
        <v>17</v>
      </c>
      <c r="G66" s="40">
        <v>0</v>
      </c>
      <c r="H66" s="40">
        <v>0</v>
      </c>
      <c r="I66" s="40">
        <v>0</v>
      </c>
      <c r="J66" s="40">
        <v>0</v>
      </c>
      <c r="K66" s="42">
        <v>0</v>
      </c>
      <c r="L66" s="42">
        <v>0</v>
      </c>
      <c r="M66" s="42">
        <v>0</v>
      </c>
    </row>
    <row r="67" spans="2:13" ht="30" customHeight="1">
      <c r="B67" s="45"/>
      <c r="C67" s="34"/>
      <c r="D67" s="34"/>
      <c r="E67" s="34"/>
      <c r="F67" s="34" t="s">
        <v>18</v>
      </c>
      <c r="G67" s="42">
        <v>0.45</v>
      </c>
      <c r="H67" s="42">
        <v>0.24</v>
      </c>
      <c r="I67" s="42">
        <v>0.2</v>
      </c>
      <c r="J67" s="42">
        <v>0.05</v>
      </c>
      <c r="K67" s="46"/>
      <c r="L67" s="46"/>
      <c r="M67" s="46"/>
    </row>
    <row r="68" spans="2:13" ht="30" customHeight="1">
      <c r="B68" s="45"/>
      <c r="C68" s="34"/>
      <c r="D68" s="34"/>
      <c r="E68" s="34"/>
      <c r="F68" s="34" t="s">
        <v>19</v>
      </c>
      <c r="G68" s="42">
        <f>G66*G67</f>
        <v>0</v>
      </c>
      <c r="H68" s="42">
        <f>H66*H67</f>
        <v>0</v>
      </c>
      <c r="I68" s="42">
        <f>I66*I67</f>
        <v>0</v>
      </c>
      <c r="J68" s="42">
        <f>J66*J67</f>
        <v>0</v>
      </c>
      <c r="K68" s="46"/>
      <c r="L68" s="46"/>
      <c r="M68" s="46"/>
    </row>
    <row r="69" spans="2:13" ht="15.7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</sheetData>
  <mergeCells count="4">
    <mergeCell ref="B6:D6"/>
    <mergeCell ref="B12:D12"/>
    <mergeCell ref="B5:D5"/>
    <mergeCell ref="B63:D63"/>
  </mergeCells>
  <dataValidations count="1">
    <dataValidation allowBlank="1" showInputMessage="1" showErrorMessage="1" sqref="K14:K55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1" manualBreakCount="1">
    <brk id="46" max="12" man="1"/>
  </rowBreaks>
  <drawing r:id="rId2"/>
</worksheet>
</file>

<file path=xl/worksheets/sheet57.xml><?xml version="1.0" encoding="utf-8"?>
<worksheet xmlns="http://schemas.openxmlformats.org/spreadsheetml/2006/main" xmlns:r="http://schemas.openxmlformats.org/officeDocument/2006/relationships">
  <dimension ref="A1:M28"/>
  <sheetViews>
    <sheetView showGridLines="0" zoomScale="75" zoomScaleNormal="75" workbookViewId="0">
      <selection activeCell="F8" sqref="F8"/>
    </sheetView>
  </sheetViews>
  <sheetFormatPr defaultRowHeight="15"/>
  <cols>
    <col min="2" max="2" width="16.140625" customWidth="1"/>
    <col min="3" max="3" width="15.7109375" customWidth="1"/>
    <col min="4" max="4" width="17.140625" customWidth="1"/>
    <col min="5" max="5" width="23.85546875" bestFit="1" customWidth="1"/>
    <col min="6" max="6" width="32.28515625" bestFit="1" customWidth="1"/>
    <col min="7" max="7" width="9.7109375" bestFit="1" customWidth="1"/>
    <col min="8" max="8" width="14.42578125" bestFit="1" customWidth="1"/>
    <col min="9" max="9" width="9.7109375" bestFit="1" customWidth="1"/>
    <col min="10" max="10" width="13.85546875" customWidth="1"/>
    <col min="11" max="11" width="14.85546875" customWidth="1"/>
    <col min="12" max="12" width="12.5703125" bestFit="1" customWidth="1"/>
    <col min="13" max="13" width="12.28515625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6"/>
      <c r="B7" s="19" t="s">
        <v>0</v>
      </c>
      <c r="C7" s="19"/>
      <c r="D7" s="20" t="s">
        <v>124</v>
      </c>
      <c r="E7" s="22"/>
      <c r="F7" s="24"/>
      <c r="G7" s="24"/>
      <c r="H7" s="18"/>
      <c r="I7" s="18"/>
      <c r="J7" s="18"/>
      <c r="K7" s="24"/>
      <c r="L7" s="24"/>
      <c r="M7" s="24"/>
    </row>
    <row r="8" spans="1:13" ht="26.25" customHeight="1">
      <c r="A8" s="6"/>
      <c r="B8" s="19" t="s">
        <v>1</v>
      </c>
      <c r="C8" s="19"/>
      <c r="D8" s="25" t="s">
        <v>2</v>
      </c>
      <c r="E8" s="26"/>
      <c r="F8" s="22"/>
      <c r="G8" s="24"/>
      <c r="H8" s="18"/>
      <c r="I8" s="18"/>
      <c r="J8" s="18"/>
      <c r="K8" s="24"/>
      <c r="L8" s="24"/>
      <c r="M8" s="24"/>
    </row>
    <row r="9" spans="1:13" ht="15.75">
      <c r="A9" s="6"/>
      <c r="B9" s="19"/>
      <c r="C9" s="19"/>
      <c r="D9" s="27"/>
      <c r="E9" s="22"/>
      <c r="F9" s="22"/>
      <c r="G9" s="24"/>
      <c r="H9" s="18"/>
      <c r="I9" s="18"/>
      <c r="J9" s="18"/>
      <c r="K9" s="24"/>
      <c r="L9" s="24"/>
      <c r="M9" s="24"/>
    </row>
    <row r="10" spans="1:13" ht="15.75">
      <c r="A10" s="6"/>
      <c r="B10" s="11" t="s">
        <v>3</v>
      </c>
      <c r="C10" s="12"/>
      <c r="D10" s="27"/>
      <c r="E10" s="22"/>
      <c r="F10" s="22"/>
      <c r="G10" s="24"/>
      <c r="H10" s="18"/>
      <c r="I10" s="18"/>
      <c r="J10" s="18"/>
      <c r="K10" s="24"/>
      <c r="L10" s="24"/>
      <c r="M10" s="24"/>
    </row>
    <row r="11" spans="1:13">
      <c r="A11" s="6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47.1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97" t="s">
        <v>141</v>
      </c>
      <c r="C14" s="75"/>
      <c r="D14" s="75"/>
      <c r="E14" s="99" t="s">
        <v>129</v>
      </c>
      <c r="F14" s="73"/>
      <c r="G14" s="167"/>
      <c r="H14" s="168"/>
      <c r="I14" s="168"/>
      <c r="J14" s="168"/>
      <c r="K14" s="153"/>
      <c r="L14" s="153">
        <v>10.78</v>
      </c>
      <c r="M14" s="153"/>
    </row>
    <row r="15" spans="1:13" ht="30" customHeight="1">
      <c r="B15" s="63" t="s">
        <v>134</v>
      </c>
      <c r="C15" s="93"/>
      <c r="D15" s="93"/>
      <c r="E15" s="59" t="s">
        <v>135</v>
      </c>
      <c r="F15" s="40"/>
      <c r="G15" s="79"/>
      <c r="H15" s="168"/>
      <c r="I15" s="168"/>
      <c r="J15" s="168"/>
      <c r="K15" s="153"/>
      <c r="L15" s="153"/>
      <c r="M15" s="153">
        <v>102.77</v>
      </c>
    </row>
    <row r="16" spans="1:13" ht="30" customHeight="1">
      <c r="B16" s="45"/>
      <c r="C16" s="34"/>
      <c r="D16" s="34"/>
      <c r="E16" s="34"/>
      <c r="F16" s="34" t="s">
        <v>17</v>
      </c>
      <c r="G16" s="40">
        <f>SUM(G14:G14)</f>
        <v>0</v>
      </c>
      <c r="H16" s="40">
        <f>SUM(H14:H14)</f>
        <v>0</v>
      </c>
      <c r="I16" s="40">
        <v>0</v>
      </c>
      <c r="J16" s="40">
        <f>SUM(J14:J14)</f>
        <v>0</v>
      </c>
      <c r="K16" s="42">
        <f>SUM(K14)</f>
        <v>0</v>
      </c>
      <c r="L16" s="42">
        <f>SUM(L14:L14)</f>
        <v>10.78</v>
      </c>
      <c r="M16" s="169">
        <f>SUM(M14:M15)</f>
        <v>102.77</v>
      </c>
    </row>
    <row r="17" spans="2:13" ht="30" customHeight="1">
      <c r="B17" s="45"/>
      <c r="C17" s="34"/>
      <c r="D17" s="34"/>
      <c r="E17" s="34"/>
      <c r="F17" s="34" t="s">
        <v>18</v>
      </c>
      <c r="G17" s="165" t="s">
        <v>125</v>
      </c>
      <c r="H17" s="42">
        <v>0.24</v>
      </c>
      <c r="I17" s="42">
        <v>0.2</v>
      </c>
      <c r="J17" s="42">
        <v>0.05</v>
      </c>
      <c r="K17" s="46"/>
      <c r="L17" s="46"/>
      <c r="M17" s="46"/>
    </row>
    <row r="18" spans="2:13" ht="30" customHeight="1">
      <c r="B18" s="45"/>
      <c r="C18" s="34"/>
      <c r="D18" s="34"/>
      <c r="E18" s="34"/>
      <c r="F18" s="34" t="s">
        <v>19</v>
      </c>
      <c r="G18" s="169">
        <f>SUM(G16*0.45)</f>
        <v>0</v>
      </c>
      <c r="H18" s="42">
        <f>H16*H17</f>
        <v>0</v>
      </c>
      <c r="I18" s="42">
        <f>I16*I17</f>
        <v>0</v>
      </c>
      <c r="J18" s="42">
        <f>J16*J17</f>
        <v>0</v>
      </c>
      <c r="K18" s="46"/>
      <c r="L18" s="46"/>
      <c r="M18" s="46"/>
    </row>
    <row r="19" spans="2:13" ht="15" customHeight="1">
      <c r="F19" s="18"/>
    </row>
    <row r="20" spans="2:13" ht="15" customHeight="1">
      <c r="F20" s="18"/>
    </row>
    <row r="21" spans="2:13" ht="15" customHeight="1">
      <c r="B21" s="17" t="s">
        <v>20</v>
      </c>
      <c r="C21" s="17"/>
      <c r="D21" s="12"/>
      <c r="E21" s="18"/>
      <c r="F21" s="18"/>
      <c r="G21" s="18"/>
      <c r="H21" s="18"/>
      <c r="I21" s="18"/>
      <c r="J21" s="18"/>
      <c r="K21" s="18"/>
    </row>
    <row r="22" spans="2:13" ht="15" customHeight="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2:13" ht="47.1" customHeight="1">
      <c r="B23" s="183" t="s">
        <v>4</v>
      </c>
      <c r="C23" s="184"/>
      <c r="D23" s="185"/>
      <c r="E23" s="38" t="s">
        <v>5</v>
      </c>
      <c r="F23" s="38" t="s">
        <v>6</v>
      </c>
      <c r="G23" s="38" t="s">
        <v>7</v>
      </c>
      <c r="H23" s="38" t="s">
        <v>8</v>
      </c>
      <c r="I23" s="38" t="s">
        <v>9</v>
      </c>
      <c r="J23" s="38" t="s">
        <v>10</v>
      </c>
      <c r="K23" s="38" t="s">
        <v>11</v>
      </c>
      <c r="L23" s="38" t="s">
        <v>12</v>
      </c>
      <c r="M23" s="38" t="s">
        <v>13</v>
      </c>
    </row>
    <row r="24" spans="2:13" ht="30" customHeight="1">
      <c r="B24" s="32" t="s">
        <v>14</v>
      </c>
      <c r="C24" s="33" t="s">
        <v>15</v>
      </c>
      <c r="D24" s="33" t="s">
        <v>16</v>
      </c>
      <c r="E24" s="34"/>
      <c r="F24" s="34"/>
      <c r="G24" s="34"/>
      <c r="H24" s="34"/>
      <c r="I24" s="34"/>
      <c r="J24" s="34"/>
      <c r="K24" s="34"/>
      <c r="L24" s="34"/>
      <c r="M24" s="34"/>
    </row>
    <row r="25" spans="2:13" ht="30" customHeight="1">
      <c r="B25" s="47"/>
      <c r="C25" s="40"/>
      <c r="D25" s="40"/>
      <c r="E25" s="41"/>
      <c r="F25" s="40"/>
      <c r="G25" s="40"/>
      <c r="H25" s="40"/>
      <c r="I25" s="40"/>
      <c r="J25" s="40"/>
      <c r="K25" s="40"/>
      <c r="L25" s="42"/>
      <c r="M25" s="40"/>
    </row>
    <row r="26" spans="2:13" ht="30" customHeight="1">
      <c r="B26" s="45"/>
      <c r="C26" s="34"/>
      <c r="D26" s="34"/>
      <c r="E26" s="34"/>
      <c r="F26" s="34" t="s">
        <v>17</v>
      </c>
      <c r="G26" s="40">
        <f>SUM(G25:G25)</f>
        <v>0</v>
      </c>
      <c r="H26" s="40">
        <f>SUM(H25:H25)</f>
        <v>0</v>
      </c>
      <c r="I26" s="40">
        <f>SUM(I25:I25)</f>
        <v>0</v>
      </c>
      <c r="J26" s="40">
        <f>SUM(J25:J25)</f>
        <v>0</v>
      </c>
      <c r="K26" s="42">
        <v>0</v>
      </c>
      <c r="L26" s="42">
        <f>SUM(L25:L25)</f>
        <v>0</v>
      </c>
      <c r="M26" s="42">
        <f>SUM(M25:M25)</f>
        <v>0</v>
      </c>
    </row>
    <row r="27" spans="2:13" ht="30" customHeight="1">
      <c r="B27" s="45"/>
      <c r="C27" s="34"/>
      <c r="D27" s="34"/>
      <c r="E27" s="34"/>
      <c r="F27" s="34" t="s">
        <v>18</v>
      </c>
      <c r="G27" s="42">
        <v>0.45</v>
      </c>
      <c r="H27" s="42">
        <v>0.24</v>
      </c>
      <c r="I27" s="42">
        <v>0.2</v>
      </c>
      <c r="J27" s="42">
        <v>0.05</v>
      </c>
      <c r="K27" s="46"/>
      <c r="L27" s="46"/>
      <c r="M27" s="46"/>
    </row>
    <row r="28" spans="2:13" ht="30" customHeight="1">
      <c r="B28" s="45"/>
      <c r="C28" s="34"/>
      <c r="D28" s="34"/>
      <c r="E28" s="34"/>
      <c r="F28" s="34" t="s">
        <v>19</v>
      </c>
      <c r="G28" s="42">
        <f>G26*G27</f>
        <v>0</v>
      </c>
      <c r="H28" s="42">
        <f>H26*H27</f>
        <v>0</v>
      </c>
      <c r="I28" s="42">
        <f>I26*I27</f>
        <v>0</v>
      </c>
      <c r="J28" s="42">
        <f>J26*J27</f>
        <v>0</v>
      </c>
      <c r="K28" s="46"/>
      <c r="L28" s="46"/>
      <c r="M28" s="46"/>
    </row>
  </sheetData>
  <mergeCells count="4">
    <mergeCell ref="B6:D6"/>
    <mergeCell ref="B12:D12"/>
    <mergeCell ref="B5:D5"/>
    <mergeCell ref="B23:D23"/>
  </mergeCells>
  <dataValidations count="1">
    <dataValidation allowBlank="1" showInputMessage="1" showErrorMessage="1" sqref="K14:K15"/>
  </dataValidations>
  <pageMargins left="0.7" right="0.7" top="0.75" bottom="0.75" header="0.3" footer="0.3"/>
  <pageSetup paperSize="9" scale="63" orientation="landscape" r:id="rId1"/>
  <ignoredErrors>
    <ignoredError sqref="K16" formula="1"/>
  </ignoredErrors>
  <drawing r:id="rId2"/>
</worksheet>
</file>

<file path=xl/worksheets/sheet58.xml><?xml version="1.0" encoding="utf-8"?>
<worksheet xmlns="http://schemas.openxmlformats.org/spreadsheetml/2006/main" xmlns:r="http://schemas.openxmlformats.org/officeDocument/2006/relationships">
  <dimension ref="A1:M87"/>
  <sheetViews>
    <sheetView showGridLines="0" topLeftCell="A32" zoomScale="75" zoomScaleNormal="75" workbookViewId="0">
      <selection activeCell="L62" sqref="L62"/>
    </sheetView>
  </sheetViews>
  <sheetFormatPr defaultRowHeight="15"/>
  <cols>
    <col min="2" max="2" width="15.7109375" customWidth="1"/>
    <col min="3" max="3" width="18.28515625" customWidth="1"/>
    <col min="4" max="4" width="15.85546875" bestFit="1" customWidth="1"/>
    <col min="5" max="5" width="23.7109375" bestFit="1" customWidth="1"/>
    <col min="6" max="6" width="32.28515625" bestFit="1" customWidth="1"/>
    <col min="7" max="7" width="11.7109375" customWidth="1"/>
    <col min="8" max="8" width="14" bestFit="1" customWidth="1"/>
    <col min="9" max="9" width="9.7109375" bestFit="1" customWidth="1"/>
    <col min="10" max="10" width="14" customWidth="1"/>
    <col min="11" max="11" width="14.8554687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23.25" customHeight="1">
      <c r="B6" s="182"/>
      <c r="C6" s="182"/>
      <c r="D6" s="182"/>
    </row>
    <row r="7" spans="1:13" ht="26.25" customHeight="1">
      <c r="A7" s="18"/>
      <c r="B7" s="19" t="s">
        <v>0</v>
      </c>
      <c r="C7" s="19"/>
      <c r="D7" s="20" t="s">
        <v>410</v>
      </c>
      <c r="E7" s="21"/>
      <c r="F7" s="24"/>
      <c r="G7" s="24"/>
      <c r="H7" s="18"/>
      <c r="I7" s="18"/>
      <c r="J7" s="18"/>
      <c r="K7" s="24"/>
      <c r="L7" s="24"/>
      <c r="M7" s="24"/>
    </row>
    <row r="8" spans="1:13" ht="26.25" customHeight="1">
      <c r="A8" s="18"/>
      <c r="B8" s="19" t="s">
        <v>1</v>
      </c>
      <c r="C8" s="19"/>
      <c r="D8" s="25" t="s">
        <v>126</v>
      </c>
      <c r="E8" s="26"/>
      <c r="F8" s="24"/>
      <c r="G8" s="24"/>
      <c r="H8" s="18"/>
      <c r="I8" s="18"/>
      <c r="J8" s="18"/>
      <c r="K8" s="24"/>
      <c r="L8" s="24"/>
      <c r="M8" s="24"/>
    </row>
    <row r="9" spans="1:13" ht="15.75">
      <c r="A9" s="18"/>
      <c r="B9" s="19"/>
      <c r="C9" s="19"/>
      <c r="D9" s="27"/>
      <c r="E9" s="22"/>
      <c r="F9" s="24"/>
      <c r="G9" s="24"/>
      <c r="H9" s="18"/>
      <c r="I9" s="18"/>
      <c r="J9" s="18"/>
      <c r="K9" s="24"/>
      <c r="L9" s="24"/>
      <c r="M9" s="24"/>
    </row>
    <row r="10" spans="1:13" ht="15.75">
      <c r="A10" s="18"/>
      <c r="B10" s="11" t="s">
        <v>3</v>
      </c>
      <c r="C10" s="12"/>
      <c r="D10" s="12"/>
      <c r="E10" s="18"/>
      <c r="F10" s="18"/>
      <c r="G10" s="18"/>
      <c r="H10" s="18"/>
      <c r="I10" s="18"/>
      <c r="J10" s="18"/>
      <c r="K10" s="18"/>
      <c r="L10" s="18"/>
      <c r="M10" s="18"/>
    </row>
    <row r="11" spans="1:13" ht="20.25">
      <c r="A11" s="18"/>
      <c r="B11" s="2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47.1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39" t="s">
        <v>134</v>
      </c>
      <c r="C14" s="40"/>
      <c r="D14" s="40"/>
      <c r="E14" s="41" t="s">
        <v>135</v>
      </c>
      <c r="F14" s="40"/>
      <c r="G14" s="40"/>
      <c r="H14" s="40"/>
      <c r="I14" s="40"/>
      <c r="J14" s="40"/>
      <c r="K14" s="40"/>
      <c r="L14" s="42"/>
      <c r="M14" s="44">
        <v>119.31</v>
      </c>
    </row>
    <row r="15" spans="1:13" ht="30" customHeight="1">
      <c r="B15" s="45"/>
      <c r="C15" s="34"/>
      <c r="D15" s="34"/>
      <c r="E15" s="34"/>
      <c r="F15" s="34" t="s">
        <v>17</v>
      </c>
      <c r="G15" s="40">
        <f>SUM(G14:G14)</f>
        <v>0</v>
      </c>
      <c r="H15" s="40">
        <f>SUM(H14:H14)</f>
        <v>0</v>
      </c>
      <c r="I15" s="40">
        <f>SUM(I14:I14)</f>
        <v>0</v>
      </c>
      <c r="J15" s="40">
        <f>SUM(J14:J14)</f>
        <v>0</v>
      </c>
      <c r="K15" s="42">
        <v>0</v>
      </c>
      <c r="L15" s="42">
        <f>SUM(L14:L14)</f>
        <v>0</v>
      </c>
      <c r="M15" s="42">
        <f>SUM(M14:M14)</f>
        <v>119.31</v>
      </c>
    </row>
    <row r="16" spans="1:13" ht="30" customHeight="1">
      <c r="B16" s="45"/>
      <c r="C16" s="34"/>
      <c r="D16" s="34"/>
      <c r="E16" s="34"/>
      <c r="F16" s="34" t="s">
        <v>18</v>
      </c>
      <c r="G16" s="42">
        <v>0.45</v>
      </c>
      <c r="H16" s="42">
        <v>0.24</v>
      </c>
      <c r="I16" s="42">
        <v>0.2</v>
      </c>
      <c r="J16" s="42">
        <v>0.05</v>
      </c>
      <c r="K16" s="46"/>
      <c r="L16" s="46"/>
      <c r="M16" s="46"/>
    </row>
    <row r="17" spans="2:13" ht="30" customHeight="1">
      <c r="B17" s="45"/>
      <c r="C17" s="34"/>
      <c r="D17" s="34"/>
      <c r="E17" s="34"/>
      <c r="F17" s="34" t="s">
        <v>19</v>
      </c>
      <c r="G17" s="42">
        <f>G15*G16</f>
        <v>0</v>
      </c>
      <c r="H17" s="42">
        <f>H15*H16</f>
        <v>0</v>
      </c>
      <c r="I17" s="42">
        <f>I15*I16</f>
        <v>0</v>
      </c>
      <c r="J17" s="42">
        <f>J15*J16</f>
        <v>0</v>
      </c>
      <c r="K17" s="46"/>
      <c r="L17" s="46"/>
      <c r="M17" s="46"/>
    </row>
    <row r="20" spans="2:13" ht="15.75">
      <c r="B20" s="17" t="s">
        <v>20</v>
      </c>
      <c r="C20" s="17"/>
      <c r="D20" s="12"/>
      <c r="E20" s="18"/>
      <c r="F20" s="18"/>
      <c r="G20" s="18"/>
      <c r="H20" s="18"/>
      <c r="I20" s="18"/>
      <c r="J20" s="18"/>
      <c r="K20" s="18"/>
    </row>
    <row r="21" spans="2:13"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2:13" ht="47.1" customHeight="1">
      <c r="B22" s="183" t="s">
        <v>4</v>
      </c>
      <c r="C22" s="184"/>
      <c r="D22" s="185"/>
      <c r="E22" s="38" t="s">
        <v>5</v>
      </c>
      <c r="F22" s="38" t="s">
        <v>6</v>
      </c>
      <c r="G22" s="38" t="s">
        <v>7</v>
      </c>
      <c r="H22" s="38" t="s">
        <v>8</v>
      </c>
      <c r="I22" s="38" t="s">
        <v>9</v>
      </c>
      <c r="J22" s="38" t="s">
        <v>10</v>
      </c>
      <c r="K22" s="38" t="s">
        <v>11</v>
      </c>
      <c r="L22" s="38" t="s">
        <v>12</v>
      </c>
      <c r="M22" s="38" t="s">
        <v>13</v>
      </c>
    </row>
    <row r="23" spans="2:13" ht="30" customHeight="1">
      <c r="B23" s="32" t="s">
        <v>14</v>
      </c>
      <c r="C23" s="33" t="s">
        <v>15</v>
      </c>
      <c r="D23" s="33" t="s">
        <v>16</v>
      </c>
      <c r="E23" s="34"/>
      <c r="F23" s="34"/>
      <c r="G23" s="34"/>
      <c r="H23" s="34"/>
      <c r="I23" s="34"/>
      <c r="J23" s="34"/>
      <c r="K23" s="34"/>
      <c r="L23" s="34"/>
      <c r="M23" s="34"/>
    </row>
    <row r="24" spans="2:13" ht="30" customHeight="1">
      <c r="B24" s="170">
        <v>41438</v>
      </c>
      <c r="C24" s="58"/>
      <c r="D24" s="58"/>
      <c r="E24" s="59" t="s">
        <v>411</v>
      </c>
      <c r="F24" s="59" t="s">
        <v>412</v>
      </c>
      <c r="G24" s="60"/>
      <c r="H24" s="60"/>
      <c r="I24" s="60"/>
      <c r="J24" s="60"/>
      <c r="K24" s="154">
        <v>59</v>
      </c>
      <c r="L24" s="154"/>
      <c r="M24" s="61"/>
    </row>
    <row r="25" spans="2:13" ht="57.75">
      <c r="B25" s="170" t="s">
        <v>413</v>
      </c>
      <c r="C25" s="58"/>
      <c r="D25" s="58"/>
      <c r="E25" s="59" t="s">
        <v>414</v>
      </c>
      <c r="F25" s="59" t="s">
        <v>415</v>
      </c>
      <c r="G25" s="60"/>
      <c r="H25" s="60"/>
      <c r="I25" s="60"/>
      <c r="J25" s="60"/>
      <c r="K25" s="154" t="s">
        <v>416</v>
      </c>
      <c r="L25" s="154" t="s">
        <v>417</v>
      </c>
      <c r="M25" s="61"/>
    </row>
    <row r="26" spans="2:13" ht="43.5">
      <c r="B26" s="170" t="s">
        <v>418</v>
      </c>
      <c r="C26" s="58"/>
      <c r="D26" s="58"/>
      <c r="E26" s="59" t="s">
        <v>419</v>
      </c>
      <c r="F26" s="59" t="s">
        <v>420</v>
      </c>
      <c r="G26" s="60"/>
      <c r="H26" s="60"/>
      <c r="I26" s="60"/>
      <c r="J26" s="60"/>
      <c r="K26" s="154" t="s">
        <v>421</v>
      </c>
      <c r="L26" s="154" t="s">
        <v>422</v>
      </c>
      <c r="M26" s="61"/>
    </row>
    <row r="27" spans="2:13" ht="29.25">
      <c r="B27" s="170" t="s">
        <v>423</v>
      </c>
      <c r="C27" s="58"/>
      <c r="D27" s="58"/>
      <c r="E27" s="59" t="s">
        <v>424</v>
      </c>
      <c r="F27" s="59" t="s">
        <v>425</v>
      </c>
      <c r="G27" s="60"/>
      <c r="H27" s="60"/>
      <c r="I27" s="60"/>
      <c r="J27" s="60"/>
      <c r="K27" s="154">
        <v>131</v>
      </c>
      <c r="L27" s="154" t="s">
        <v>426</v>
      </c>
      <c r="M27" s="61"/>
    </row>
    <row r="28" spans="2:13" ht="43.5">
      <c r="B28" s="170" t="s">
        <v>427</v>
      </c>
      <c r="C28" s="58"/>
      <c r="D28" s="58"/>
      <c r="E28" s="59" t="s">
        <v>428</v>
      </c>
      <c r="F28" s="110" t="s">
        <v>429</v>
      </c>
      <c r="G28" s="60"/>
      <c r="H28" s="60"/>
      <c r="I28" s="60"/>
      <c r="J28" s="60"/>
      <c r="K28" s="154" t="s">
        <v>430</v>
      </c>
      <c r="L28" s="154">
        <v>1.43</v>
      </c>
      <c r="M28" s="68" t="s">
        <v>431</v>
      </c>
    </row>
    <row r="29" spans="2:13" ht="43.5">
      <c r="B29" s="170" t="s">
        <v>432</v>
      </c>
      <c r="C29" s="58"/>
      <c r="D29" s="58"/>
      <c r="E29" s="59" t="s">
        <v>433</v>
      </c>
      <c r="F29" s="59" t="s">
        <v>434</v>
      </c>
      <c r="G29" s="60"/>
      <c r="H29" s="60"/>
      <c r="I29" s="60"/>
      <c r="J29" s="60"/>
      <c r="K29" s="154" t="s">
        <v>421</v>
      </c>
      <c r="L29" s="154" t="s">
        <v>435</v>
      </c>
      <c r="M29" s="171"/>
    </row>
    <row r="30" spans="2:13" ht="30" customHeight="1">
      <c r="B30" s="45"/>
      <c r="C30" s="34"/>
      <c r="D30" s="34"/>
      <c r="E30" s="34"/>
      <c r="F30" s="34" t="s">
        <v>17</v>
      </c>
      <c r="G30" s="40">
        <f>SUM(G24:G24)</f>
        <v>0</v>
      </c>
      <c r="H30" s="40">
        <f>SUM(H24:H24)</f>
        <v>0</v>
      </c>
      <c r="I30" s="40">
        <f>SUM(I24:I24)</f>
        <v>0</v>
      </c>
      <c r="J30" s="40">
        <f>SUM(J24:J24)</f>
        <v>0</v>
      </c>
      <c r="K30" s="42">
        <f>SUM(59+111.79+356.23+131+131+171.78+131)</f>
        <v>1091.8</v>
      </c>
      <c r="L30" s="42">
        <f>SUM(2454.94+184.29+126.7+229+1.43+229+36.3)</f>
        <v>3261.66</v>
      </c>
      <c r="M30" s="42">
        <v>60</v>
      </c>
    </row>
    <row r="31" spans="2:13" ht="30" customHeight="1">
      <c r="B31" s="45"/>
      <c r="C31" s="34"/>
      <c r="D31" s="34"/>
      <c r="E31" s="34"/>
      <c r="F31" s="34" t="s">
        <v>18</v>
      </c>
      <c r="G31" s="42">
        <v>0.45</v>
      </c>
      <c r="H31" s="42">
        <v>0.24</v>
      </c>
      <c r="I31" s="42">
        <v>0.2</v>
      </c>
      <c r="J31" s="42">
        <v>0.05</v>
      </c>
      <c r="K31" s="46"/>
      <c r="L31" s="46"/>
      <c r="M31" s="46"/>
    </row>
    <row r="32" spans="2:13" ht="30" customHeight="1">
      <c r="B32" s="45"/>
      <c r="C32" s="34"/>
      <c r="D32" s="34"/>
      <c r="E32" s="34"/>
      <c r="F32" s="34" t="s">
        <v>19</v>
      </c>
      <c r="G32" s="42">
        <f>G30*G31</f>
        <v>0</v>
      </c>
      <c r="H32" s="42">
        <f>H30*H31</f>
        <v>0</v>
      </c>
      <c r="I32" s="42">
        <f>I30*I31</f>
        <v>0</v>
      </c>
      <c r="J32" s="42">
        <f>J30*J31</f>
        <v>0</v>
      </c>
      <c r="K32" s="46"/>
      <c r="L32" s="46"/>
      <c r="M32" s="46"/>
    </row>
    <row r="33" spans="2:13">
      <c r="B33" s="172"/>
      <c r="C33" s="172"/>
      <c r="D33" s="172"/>
      <c r="E33" s="172"/>
      <c r="F33" s="172"/>
      <c r="G33" s="173"/>
      <c r="H33" s="173"/>
      <c r="I33" s="173"/>
      <c r="J33" s="173"/>
      <c r="K33" s="136"/>
      <c r="L33" s="136"/>
      <c r="M33" s="136"/>
    </row>
    <row r="41" spans="2:13" ht="18">
      <c r="B41" s="37" t="s">
        <v>133</v>
      </c>
      <c r="C41" s="37"/>
      <c r="D41" s="37"/>
    </row>
    <row r="42" spans="2:13" ht="16.5">
      <c r="B42" s="1"/>
    </row>
    <row r="43" spans="2:13" ht="30" customHeight="1">
      <c r="B43" s="19" t="s">
        <v>0</v>
      </c>
      <c r="C43" s="19"/>
      <c r="D43" s="20" t="s">
        <v>410</v>
      </c>
      <c r="E43" s="21"/>
      <c r="F43" s="22"/>
    </row>
    <row r="44" spans="2:13" ht="30" customHeight="1">
      <c r="B44" s="19" t="s">
        <v>1</v>
      </c>
      <c r="C44" s="19"/>
      <c r="D44" s="25" t="s">
        <v>436</v>
      </c>
      <c r="E44" s="26"/>
      <c r="F44" s="22"/>
    </row>
    <row r="45" spans="2:13">
      <c r="F45" s="30"/>
    </row>
    <row r="47" spans="2:13" ht="47.1" customHeight="1">
      <c r="B47" s="183" t="s">
        <v>4</v>
      </c>
      <c r="C47" s="184"/>
      <c r="D47" s="185"/>
      <c r="E47" s="38" t="s">
        <v>5</v>
      </c>
      <c r="F47" s="38" t="s">
        <v>6</v>
      </c>
      <c r="G47" s="38" t="s">
        <v>7</v>
      </c>
      <c r="H47" s="38" t="s">
        <v>8</v>
      </c>
      <c r="I47" s="38" t="s">
        <v>9</v>
      </c>
      <c r="J47" s="38" t="s">
        <v>10</v>
      </c>
      <c r="K47" s="38" t="s">
        <v>11</v>
      </c>
      <c r="L47" s="38" t="s">
        <v>12</v>
      </c>
      <c r="M47" s="38" t="s">
        <v>13</v>
      </c>
    </row>
    <row r="48" spans="2:13" ht="30">
      <c r="B48" s="32" t="s">
        <v>14</v>
      </c>
      <c r="C48" s="33" t="s">
        <v>15</v>
      </c>
      <c r="D48" s="33" t="s">
        <v>16</v>
      </c>
      <c r="E48" s="34"/>
      <c r="F48" s="34"/>
      <c r="G48" s="34"/>
      <c r="H48" s="34"/>
      <c r="I48" s="34"/>
      <c r="J48" s="34"/>
      <c r="K48" s="34"/>
      <c r="L48" s="34"/>
      <c r="M48" s="34"/>
    </row>
    <row r="49" spans="2:13" ht="100.5">
      <c r="B49" s="174" t="s">
        <v>437</v>
      </c>
      <c r="C49" s="40"/>
      <c r="D49" s="40"/>
      <c r="E49" s="41" t="s">
        <v>438</v>
      </c>
      <c r="F49" s="41" t="s">
        <v>439</v>
      </c>
      <c r="G49" s="40"/>
      <c r="H49" s="40"/>
      <c r="I49" s="40"/>
      <c r="J49" s="40"/>
      <c r="K49" s="175" t="s">
        <v>440</v>
      </c>
      <c r="L49" s="165" t="s">
        <v>441</v>
      </c>
      <c r="M49" s="40"/>
    </row>
    <row r="50" spans="2:13" ht="30" customHeight="1">
      <c r="B50" s="45"/>
      <c r="C50" s="34"/>
      <c r="D50" s="34"/>
      <c r="E50" s="34"/>
      <c r="F50" s="34" t="s">
        <v>17</v>
      </c>
      <c r="G50" s="40">
        <f>SUM(G49:G49)</f>
        <v>0</v>
      </c>
      <c r="H50" s="40">
        <f>SUM(H49:H49)</f>
        <v>0</v>
      </c>
      <c r="I50" s="40">
        <f>SUM(I49:I49)</f>
        <v>0</v>
      </c>
      <c r="J50" s="40">
        <f>SUM(J49:J49)</f>
        <v>0</v>
      </c>
      <c r="K50" s="42">
        <f>SUM(87.5+18.92+12+3.25)</f>
        <v>121.67</v>
      </c>
      <c r="L50" s="42">
        <f>SUM(92.5+44)</f>
        <v>136.5</v>
      </c>
      <c r="M50" s="42">
        <f>SUM(M49:M49)</f>
        <v>0</v>
      </c>
    </row>
    <row r="51" spans="2:13" ht="30" customHeight="1">
      <c r="B51" s="45"/>
      <c r="C51" s="34"/>
      <c r="D51" s="34"/>
      <c r="E51" s="34"/>
      <c r="F51" s="34" t="s">
        <v>18</v>
      </c>
      <c r="G51" s="42">
        <v>0.45</v>
      </c>
      <c r="H51" s="42">
        <v>0.24</v>
      </c>
      <c r="I51" s="42">
        <v>0.2</v>
      </c>
      <c r="J51" s="42">
        <v>0.05</v>
      </c>
      <c r="K51" s="46"/>
      <c r="L51" s="46"/>
      <c r="M51" s="46"/>
    </row>
    <row r="52" spans="2:13" ht="30" customHeight="1">
      <c r="B52" s="45"/>
      <c r="C52" s="34"/>
      <c r="D52" s="34"/>
      <c r="E52" s="34"/>
      <c r="F52" s="34" t="s">
        <v>19</v>
      </c>
      <c r="G52" s="42">
        <f>G50*G51</f>
        <v>0</v>
      </c>
      <c r="H52" s="42">
        <f>H50*H51</f>
        <v>0</v>
      </c>
      <c r="I52" s="42">
        <f>I50*I51</f>
        <v>0</v>
      </c>
      <c r="J52" s="42">
        <f>J50*J51</f>
        <v>0</v>
      </c>
      <c r="K52" s="46"/>
      <c r="L52" s="46"/>
      <c r="M52" s="46"/>
    </row>
    <row r="54" spans="2:13">
      <c r="B54" s="132"/>
      <c r="C54" s="132"/>
      <c r="D54" s="132"/>
      <c r="E54" s="132"/>
      <c r="F54" s="132"/>
      <c r="G54" s="132"/>
      <c r="H54" s="132"/>
      <c r="I54" s="132"/>
      <c r="J54" s="132"/>
    </row>
    <row r="55" spans="2:13">
      <c r="B55" s="132"/>
      <c r="C55" s="132"/>
      <c r="D55" s="132"/>
      <c r="E55" s="132"/>
      <c r="F55" s="132"/>
      <c r="G55" s="132"/>
      <c r="H55" s="132"/>
      <c r="I55" s="132"/>
      <c r="J55" s="132"/>
    </row>
    <row r="56" spans="2:13">
      <c r="B56" s="132"/>
      <c r="C56" s="132"/>
      <c r="D56" s="132"/>
      <c r="E56" s="132"/>
      <c r="F56" s="132"/>
      <c r="G56" s="132"/>
      <c r="H56" s="132"/>
      <c r="I56" s="132"/>
      <c r="J56" s="132"/>
    </row>
    <row r="57" spans="2:13">
      <c r="B57" s="132"/>
      <c r="C57" s="132"/>
      <c r="D57" s="132"/>
      <c r="E57" s="132"/>
      <c r="F57" s="132"/>
      <c r="G57" s="132"/>
      <c r="H57" s="132"/>
      <c r="I57" s="132"/>
      <c r="J57" s="132"/>
    </row>
    <row r="58" spans="2:13">
      <c r="B58" s="132"/>
      <c r="C58" s="132"/>
      <c r="D58" s="132"/>
      <c r="E58" s="132"/>
      <c r="F58" s="132"/>
      <c r="G58" s="132"/>
      <c r="H58" s="132"/>
      <c r="I58" s="132"/>
      <c r="J58" s="132"/>
    </row>
    <row r="59" spans="2:13">
      <c r="B59" s="132"/>
      <c r="C59" s="132"/>
      <c r="D59" s="132"/>
      <c r="E59" s="132"/>
      <c r="F59" s="132"/>
      <c r="G59" s="132"/>
      <c r="H59" s="132"/>
      <c r="I59" s="132"/>
      <c r="J59" s="132"/>
    </row>
    <row r="60" spans="2:13">
      <c r="B60" s="18"/>
      <c r="C60" s="18"/>
      <c r="D60" s="18"/>
      <c r="E60" s="18"/>
      <c r="F60" s="18"/>
      <c r="G60" s="18"/>
      <c r="H60" s="18"/>
      <c r="I60" s="18"/>
      <c r="J60" s="18"/>
    </row>
    <row r="61" spans="2:13">
      <c r="B61" s="18"/>
      <c r="C61" s="18"/>
      <c r="D61" s="18"/>
      <c r="E61" s="18"/>
      <c r="F61" s="18"/>
      <c r="G61" s="18"/>
      <c r="H61" s="18"/>
      <c r="I61" s="18"/>
      <c r="J61" s="18"/>
    </row>
    <row r="62" spans="2:13">
      <c r="B62" s="213" t="s">
        <v>87</v>
      </c>
      <c r="C62" s="213"/>
      <c r="D62" s="213"/>
      <c r="E62" s="18"/>
      <c r="F62" s="18"/>
      <c r="G62" s="18"/>
      <c r="H62" s="18"/>
      <c r="I62" s="18"/>
      <c r="J62" s="18"/>
    </row>
    <row r="63" spans="2:13">
      <c r="B63" s="188" t="s">
        <v>319</v>
      </c>
      <c r="C63" s="189"/>
      <c r="D63" s="189"/>
      <c r="E63" s="190"/>
      <c r="F63" s="197" t="s">
        <v>88</v>
      </c>
      <c r="G63" s="198"/>
      <c r="H63" s="133"/>
      <c r="I63" s="18"/>
      <c r="J63" s="18"/>
    </row>
    <row r="64" spans="2:13">
      <c r="B64" s="191"/>
      <c r="C64" s="192"/>
      <c r="D64" s="192"/>
      <c r="E64" s="193"/>
      <c r="F64" s="199" t="s">
        <v>89</v>
      </c>
      <c r="G64" s="200"/>
      <c r="H64" s="201" t="s">
        <v>90</v>
      </c>
      <c r="I64" s="202"/>
      <c r="J64" s="203"/>
    </row>
    <row r="65" spans="2:10">
      <c r="B65" s="191"/>
      <c r="C65" s="192"/>
      <c r="D65" s="192"/>
      <c r="E65" s="193"/>
      <c r="F65" s="40" t="s">
        <v>91</v>
      </c>
      <c r="G65" s="40" t="s">
        <v>92</v>
      </c>
      <c r="H65" s="204"/>
      <c r="I65" s="205"/>
      <c r="J65" s="206"/>
    </row>
    <row r="66" spans="2:10">
      <c r="B66" s="194"/>
      <c r="C66" s="195"/>
      <c r="D66" s="195"/>
      <c r="E66" s="196"/>
      <c r="F66" s="144">
        <v>41355</v>
      </c>
      <c r="G66" s="144">
        <v>41446</v>
      </c>
      <c r="H66" s="136"/>
      <c r="I66" s="137"/>
      <c r="J66" s="176">
        <v>30.9</v>
      </c>
    </row>
    <row r="67" spans="2:10">
      <c r="B67" s="139"/>
      <c r="C67" s="139"/>
      <c r="D67" s="139"/>
      <c r="E67" s="139"/>
      <c r="F67" s="135"/>
      <c r="G67" s="135"/>
      <c r="H67" s="136"/>
      <c r="I67" s="137"/>
      <c r="J67" s="177"/>
    </row>
    <row r="68" spans="2:10">
      <c r="B68" s="139"/>
      <c r="C68" s="139"/>
      <c r="D68" s="139"/>
      <c r="E68" s="139"/>
      <c r="F68" s="146"/>
      <c r="G68" s="146"/>
      <c r="H68" s="136"/>
      <c r="I68" s="137"/>
      <c r="J68" s="178"/>
    </row>
    <row r="69" spans="2:10">
      <c r="B69" s="188" t="s">
        <v>320</v>
      </c>
      <c r="C69" s="189"/>
      <c r="D69" s="189"/>
      <c r="E69" s="190"/>
      <c r="F69" s="197" t="s">
        <v>88</v>
      </c>
      <c r="G69" s="198"/>
      <c r="H69" s="142"/>
      <c r="I69" s="136"/>
      <c r="J69" s="136"/>
    </row>
    <row r="70" spans="2:10">
      <c r="B70" s="191"/>
      <c r="C70" s="192"/>
      <c r="D70" s="192"/>
      <c r="E70" s="193"/>
      <c r="F70" s="199" t="s">
        <v>89</v>
      </c>
      <c r="G70" s="200"/>
      <c r="H70" s="207" t="s">
        <v>94</v>
      </c>
      <c r="I70" s="208"/>
      <c r="J70" s="209"/>
    </row>
    <row r="71" spans="2:10">
      <c r="B71" s="191"/>
      <c r="C71" s="192"/>
      <c r="D71" s="192"/>
      <c r="E71" s="193"/>
      <c r="F71" s="40" t="s">
        <v>91</v>
      </c>
      <c r="G71" s="40" t="s">
        <v>92</v>
      </c>
      <c r="H71" s="210"/>
      <c r="I71" s="211"/>
      <c r="J71" s="212"/>
    </row>
    <row r="72" spans="2:10">
      <c r="B72" s="194"/>
      <c r="C72" s="195"/>
      <c r="D72" s="195"/>
      <c r="E72" s="196"/>
      <c r="F72" s="40"/>
      <c r="G72" s="40"/>
      <c r="H72" s="136"/>
      <c r="I72" s="137" t="s">
        <v>93</v>
      </c>
      <c r="J72" s="143"/>
    </row>
    <row r="73" spans="2:10">
      <c r="B73" s="18"/>
      <c r="C73" s="18"/>
      <c r="D73" s="18"/>
      <c r="E73" s="18"/>
      <c r="F73" s="18"/>
      <c r="G73" s="18"/>
      <c r="H73" s="136"/>
      <c r="I73" s="136"/>
      <c r="J73" s="136"/>
    </row>
    <row r="74" spans="2:10">
      <c r="B74" s="188" t="s">
        <v>321</v>
      </c>
      <c r="C74" s="189"/>
      <c r="D74" s="189"/>
      <c r="E74" s="190"/>
      <c r="F74" s="197" t="s">
        <v>88</v>
      </c>
      <c r="G74" s="198"/>
      <c r="H74" s="136"/>
      <c r="I74" s="136"/>
      <c r="J74" s="136"/>
    </row>
    <row r="75" spans="2:10">
      <c r="B75" s="191"/>
      <c r="C75" s="192"/>
      <c r="D75" s="192"/>
      <c r="E75" s="193"/>
      <c r="F75" s="199" t="s">
        <v>89</v>
      </c>
      <c r="G75" s="200"/>
      <c r="H75" s="207" t="s">
        <v>94</v>
      </c>
      <c r="I75" s="208"/>
      <c r="J75" s="209"/>
    </row>
    <row r="76" spans="2:10">
      <c r="B76" s="191"/>
      <c r="C76" s="192"/>
      <c r="D76" s="192"/>
      <c r="E76" s="193"/>
      <c r="F76" s="40" t="s">
        <v>91</v>
      </c>
      <c r="G76" s="40" t="s">
        <v>92</v>
      </c>
      <c r="H76" s="210"/>
      <c r="I76" s="211"/>
      <c r="J76" s="212"/>
    </row>
    <row r="77" spans="2:10">
      <c r="B77" s="194"/>
      <c r="C77" s="195"/>
      <c r="D77" s="195"/>
      <c r="E77" s="196"/>
      <c r="F77" s="40"/>
      <c r="G77" s="40"/>
      <c r="H77" s="136"/>
      <c r="I77" s="137" t="s">
        <v>93</v>
      </c>
      <c r="J77" s="143"/>
    </row>
    <row r="78" spans="2:10">
      <c r="B78" s="18"/>
      <c r="C78" s="18"/>
      <c r="D78" s="18"/>
      <c r="E78" s="18"/>
      <c r="F78" s="18"/>
      <c r="G78" s="18"/>
      <c r="H78" s="136"/>
      <c r="I78" s="136"/>
      <c r="J78" s="136"/>
    </row>
    <row r="79" spans="2:10">
      <c r="B79" s="188" t="s">
        <v>322</v>
      </c>
      <c r="C79" s="189"/>
      <c r="D79" s="189"/>
      <c r="E79" s="190"/>
      <c r="F79" s="197" t="s">
        <v>88</v>
      </c>
      <c r="G79" s="198"/>
      <c r="H79" s="136"/>
      <c r="I79" s="136"/>
      <c r="J79" s="136"/>
    </row>
    <row r="80" spans="2:10">
      <c r="B80" s="191"/>
      <c r="C80" s="192"/>
      <c r="D80" s="192"/>
      <c r="E80" s="193"/>
      <c r="F80" s="199" t="s">
        <v>89</v>
      </c>
      <c r="G80" s="200"/>
      <c r="H80" s="207" t="s">
        <v>94</v>
      </c>
      <c r="I80" s="208"/>
      <c r="J80" s="209"/>
    </row>
    <row r="81" spans="2:10">
      <c r="B81" s="191"/>
      <c r="C81" s="192"/>
      <c r="D81" s="192"/>
      <c r="E81" s="193"/>
      <c r="F81" s="40" t="s">
        <v>91</v>
      </c>
      <c r="G81" s="40" t="s">
        <v>92</v>
      </c>
      <c r="H81" s="210"/>
      <c r="I81" s="211"/>
      <c r="J81" s="212"/>
    </row>
    <row r="82" spans="2:10">
      <c r="B82" s="194"/>
      <c r="C82" s="195"/>
      <c r="D82" s="195"/>
      <c r="E82" s="196"/>
      <c r="F82" s="144"/>
      <c r="G82" s="144"/>
      <c r="H82" s="136"/>
      <c r="I82" s="137"/>
      <c r="J82" s="179"/>
    </row>
    <row r="83" spans="2:10">
      <c r="B83" s="139"/>
      <c r="C83" s="139"/>
      <c r="D83" s="139"/>
      <c r="E83" s="139"/>
      <c r="F83" s="135"/>
      <c r="G83" s="135"/>
      <c r="H83" s="136"/>
      <c r="I83" s="137"/>
      <c r="J83" s="180"/>
    </row>
    <row r="84" spans="2:10">
      <c r="B84" s="139"/>
      <c r="C84" s="139"/>
      <c r="D84" s="139"/>
      <c r="E84" s="139"/>
      <c r="F84" s="135"/>
      <c r="G84" s="135"/>
      <c r="H84" s="136"/>
      <c r="I84" s="137"/>
      <c r="J84" s="180"/>
    </row>
    <row r="85" spans="2:10">
      <c r="B85" s="18"/>
      <c r="C85" s="18"/>
      <c r="D85" s="18"/>
      <c r="E85" s="18"/>
      <c r="F85" s="18"/>
      <c r="G85" s="18"/>
      <c r="H85" s="136"/>
      <c r="I85" s="136"/>
      <c r="J85" s="136"/>
    </row>
    <row r="86" spans="2:10" ht="15.75" thickBot="1">
      <c r="B86" s="18"/>
      <c r="C86" s="18"/>
      <c r="D86" s="18"/>
      <c r="E86" s="18"/>
      <c r="F86" s="24" t="s">
        <v>95</v>
      </c>
      <c r="G86" s="18"/>
      <c r="H86" s="136"/>
      <c r="I86" s="137" t="s">
        <v>93</v>
      </c>
      <c r="J86" s="181">
        <f>SUM(J66:J85)</f>
        <v>30.9</v>
      </c>
    </row>
    <row r="87" spans="2:10" ht="15.75" thickTop="1">
      <c r="B87" s="18"/>
      <c r="C87" s="18"/>
      <c r="D87" s="18"/>
      <c r="E87" s="18"/>
      <c r="F87" s="18"/>
      <c r="G87" s="18"/>
      <c r="H87" s="18"/>
      <c r="I87" s="18"/>
      <c r="J87" s="18"/>
    </row>
  </sheetData>
  <mergeCells count="22">
    <mergeCell ref="B79:E82"/>
    <mergeCell ref="F79:G79"/>
    <mergeCell ref="F80:G80"/>
    <mergeCell ref="H80:J81"/>
    <mergeCell ref="B69:E72"/>
    <mergeCell ref="F69:G69"/>
    <mergeCell ref="F70:G70"/>
    <mergeCell ref="H70:J71"/>
    <mergeCell ref="B74:E77"/>
    <mergeCell ref="F74:G74"/>
    <mergeCell ref="F75:G75"/>
    <mergeCell ref="H75:J76"/>
    <mergeCell ref="B62:D62"/>
    <mergeCell ref="B63:E66"/>
    <mergeCell ref="F63:G63"/>
    <mergeCell ref="F64:G64"/>
    <mergeCell ref="H64:J65"/>
    <mergeCell ref="B6:D6"/>
    <mergeCell ref="B12:D12"/>
    <mergeCell ref="B22:D22"/>
    <mergeCell ref="B5:D5"/>
    <mergeCell ref="B47:D47"/>
  </mergeCells>
  <dataValidations count="1">
    <dataValidation allowBlank="1" showInputMessage="1" showErrorMessage="1" sqref="K25:K29"/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rowBreaks count="2" manualBreakCount="2">
    <brk id="33" max="16383" man="1"/>
    <brk id="52" max="16383" man="1"/>
  </rowBreaks>
  <drawing r:id="rId2"/>
</worksheet>
</file>

<file path=xl/worksheets/sheet59.xml><?xml version="1.0" encoding="utf-8"?>
<worksheet xmlns="http://schemas.openxmlformats.org/spreadsheetml/2006/main" xmlns:r="http://schemas.openxmlformats.org/officeDocument/2006/relationships">
  <dimension ref="A1:M43"/>
  <sheetViews>
    <sheetView showGridLines="0" zoomScale="74" zoomScaleNormal="74" workbookViewId="0">
      <selection activeCell="Q24" sqref="Q24"/>
    </sheetView>
  </sheetViews>
  <sheetFormatPr defaultColWidth="9.140625" defaultRowHeight="15"/>
  <cols>
    <col min="2" max="2" width="16.28515625" customWidth="1"/>
    <col min="3" max="3" width="21.1406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4" customWidth="1"/>
    <col min="11" max="11" width="1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19.5" customHeight="1">
      <c r="B5" s="182" t="s">
        <v>133</v>
      </c>
      <c r="C5" s="182"/>
      <c r="D5" s="182"/>
    </row>
    <row r="6" spans="1:13" ht="18" customHeight="1">
      <c r="B6" s="1"/>
    </row>
    <row r="7" spans="1:13" ht="30" customHeight="1">
      <c r="A7" s="18"/>
      <c r="B7" s="24" t="s">
        <v>0</v>
      </c>
      <c r="C7" s="24"/>
      <c r="D7" s="21" t="s">
        <v>127</v>
      </c>
      <c r="E7" s="22"/>
      <c r="F7" s="24"/>
      <c r="G7" s="24"/>
      <c r="H7" s="18"/>
      <c r="I7" s="18"/>
      <c r="J7" s="18"/>
      <c r="K7" s="24"/>
      <c r="L7" s="24"/>
      <c r="M7" s="24"/>
    </row>
    <row r="8" spans="1:13" ht="30" customHeight="1">
      <c r="A8" s="18"/>
      <c r="B8" s="24" t="s">
        <v>1</v>
      </c>
      <c r="C8" s="24"/>
      <c r="D8" s="21" t="s">
        <v>2</v>
      </c>
      <c r="E8" s="26"/>
      <c r="F8" s="22"/>
      <c r="G8" s="24"/>
      <c r="H8" s="18"/>
      <c r="I8" s="18"/>
      <c r="J8" s="18"/>
      <c r="K8" s="24"/>
      <c r="L8" s="24"/>
      <c r="M8" s="24"/>
    </row>
    <row r="9" spans="1:13" ht="30" customHeight="1">
      <c r="A9" s="18"/>
      <c r="B9" s="70" t="s">
        <v>3</v>
      </c>
      <c r="C9" s="18"/>
      <c r="D9" s="22"/>
      <c r="E9" s="22"/>
      <c r="F9" s="22"/>
      <c r="G9" s="24"/>
      <c r="H9" s="18"/>
      <c r="I9" s="18"/>
      <c r="J9" s="18"/>
      <c r="K9" s="24"/>
      <c r="L9" s="24"/>
      <c r="M9" s="24"/>
    </row>
    <row r="10" spans="1:13" ht="15" customHeight="1"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ht="30" customHeight="1">
      <c r="B11" s="183" t="s">
        <v>4</v>
      </c>
      <c r="C11" s="184"/>
      <c r="D11" s="185"/>
      <c r="E11" s="38" t="s">
        <v>5</v>
      </c>
      <c r="F11" s="38" t="s">
        <v>6</v>
      </c>
      <c r="G11" s="38" t="s">
        <v>7</v>
      </c>
      <c r="H11" s="38" t="s">
        <v>8</v>
      </c>
      <c r="I11" s="38" t="s">
        <v>9</v>
      </c>
      <c r="J11" s="38" t="s">
        <v>10</v>
      </c>
      <c r="K11" s="38" t="s">
        <v>11</v>
      </c>
      <c r="L11" s="38" t="s">
        <v>12</v>
      </c>
      <c r="M11" s="38" t="s">
        <v>13</v>
      </c>
    </row>
    <row r="12" spans="1:13" ht="30">
      <c r="B12" s="32" t="s">
        <v>14</v>
      </c>
      <c r="C12" s="33" t="s">
        <v>15</v>
      </c>
      <c r="D12" s="33" t="s">
        <v>16</v>
      </c>
      <c r="E12" s="34"/>
      <c r="F12" s="34"/>
      <c r="G12" s="34"/>
      <c r="H12" s="34"/>
      <c r="I12" s="34"/>
      <c r="J12" s="34"/>
      <c r="K12" s="34"/>
      <c r="L12" s="34"/>
      <c r="M12" s="34"/>
    </row>
    <row r="13" spans="1:13" ht="30" customHeight="1">
      <c r="B13" s="63" t="s">
        <v>442</v>
      </c>
      <c r="C13" s="58"/>
      <c r="D13" s="58"/>
      <c r="E13" s="59"/>
      <c r="F13" s="60" t="s">
        <v>129</v>
      </c>
      <c r="G13" s="60"/>
      <c r="H13" s="60"/>
      <c r="I13" s="60"/>
      <c r="J13" s="60"/>
      <c r="K13" s="61"/>
      <c r="L13" s="61">
        <v>16.239999999999998</v>
      </c>
      <c r="M13" s="61"/>
    </row>
    <row r="14" spans="1:13" ht="30" customHeight="1">
      <c r="B14" s="63" t="s">
        <v>134</v>
      </c>
      <c r="C14" s="58"/>
      <c r="D14" s="58"/>
      <c r="E14" s="59"/>
      <c r="F14" s="60" t="s">
        <v>135</v>
      </c>
      <c r="G14" s="60"/>
      <c r="H14" s="60"/>
      <c r="I14" s="60"/>
      <c r="J14" s="60"/>
      <c r="K14" s="61"/>
      <c r="L14" s="61"/>
      <c r="M14" s="61">
        <v>119.31</v>
      </c>
    </row>
    <row r="15" spans="1:13" ht="30" customHeight="1">
      <c r="B15" s="45"/>
      <c r="C15" s="34"/>
      <c r="D15" s="34"/>
      <c r="E15" s="34"/>
      <c r="F15" s="34" t="s">
        <v>17</v>
      </c>
      <c r="G15" s="40">
        <f>SUM(G8:G12)</f>
        <v>0</v>
      </c>
      <c r="H15" s="40">
        <f>SUM(H8:H12)</f>
        <v>0</v>
      </c>
      <c r="I15" s="40">
        <f>SUM(I8:I12)</f>
        <v>0</v>
      </c>
      <c r="J15" s="40">
        <f>SUM(J8:J12)</f>
        <v>0</v>
      </c>
      <c r="K15" s="42">
        <f>SUM(K8:K13)</f>
        <v>0</v>
      </c>
      <c r="L15" s="42">
        <f>SUM(L13:L13)</f>
        <v>16.239999999999998</v>
      </c>
      <c r="M15" s="42">
        <f>SUM(M13:M14)</f>
        <v>119.31</v>
      </c>
    </row>
    <row r="16" spans="1:13" ht="30" customHeight="1">
      <c r="B16" s="45"/>
      <c r="C16" s="34"/>
      <c r="D16" s="34"/>
      <c r="E16" s="34"/>
      <c r="F16" s="34" t="s">
        <v>18</v>
      </c>
      <c r="G16" s="42">
        <v>0.45</v>
      </c>
      <c r="H16" s="42">
        <v>0.24</v>
      </c>
      <c r="I16" s="42">
        <v>0.2</v>
      </c>
      <c r="J16" s="42">
        <v>0.05</v>
      </c>
      <c r="K16" s="46"/>
      <c r="L16" s="64"/>
      <c r="M16" s="64"/>
    </row>
    <row r="17" spans="2:13" ht="30" customHeight="1">
      <c r="B17" s="45"/>
      <c r="C17" s="34"/>
      <c r="D17" s="34"/>
      <c r="E17" s="34"/>
      <c r="F17" s="34" t="s">
        <v>19</v>
      </c>
      <c r="G17" s="42">
        <f>G15*G16</f>
        <v>0</v>
      </c>
      <c r="H17" s="42">
        <f>H15*H16</f>
        <v>0</v>
      </c>
      <c r="I17" s="42">
        <f>I15*I16</f>
        <v>0</v>
      </c>
      <c r="J17" s="42">
        <f>J15*J16</f>
        <v>0</v>
      </c>
      <c r="K17" s="46"/>
      <c r="L17" s="46"/>
      <c r="M17" s="46"/>
    </row>
    <row r="18" spans="2:13" ht="15" customHeight="1"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2:13" ht="15" customHeight="1">
      <c r="B19" s="31" t="s">
        <v>20</v>
      </c>
      <c r="C19" s="31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2:13" ht="15" customHeight="1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2:13" ht="30">
      <c r="B21" s="183" t="s">
        <v>4</v>
      </c>
      <c r="C21" s="184"/>
      <c r="D21" s="185"/>
      <c r="E21" s="38" t="s">
        <v>5</v>
      </c>
      <c r="F21" s="38" t="s">
        <v>6</v>
      </c>
      <c r="G21" s="38" t="s">
        <v>7</v>
      </c>
      <c r="H21" s="38" t="s">
        <v>8</v>
      </c>
      <c r="I21" s="38" t="s">
        <v>9</v>
      </c>
      <c r="J21" s="38" t="s">
        <v>10</v>
      </c>
      <c r="K21" s="38" t="s">
        <v>11</v>
      </c>
      <c r="L21" s="38" t="s">
        <v>12</v>
      </c>
      <c r="M21" s="38" t="s">
        <v>13</v>
      </c>
    </row>
    <row r="22" spans="2:13" ht="30" customHeight="1">
      <c r="B22" s="32" t="s">
        <v>14</v>
      </c>
      <c r="C22" s="33" t="s">
        <v>15</v>
      </c>
      <c r="D22" s="33" t="s">
        <v>16</v>
      </c>
      <c r="E22" s="34"/>
      <c r="F22" s="34"/>
      <c r="G22" s="34"/>
      <c r="H22" s="34"/>
      <c r="I22" s="34"/>
      <c r="J22" s="34"/>
      <c r="K22" s="34"/>
      <c r="L22" s="34"/>
      <c r="M22" s="34"/>
    </row>
    <row r="23" spans="2:13" ht="30" customHeight="1">
      <c r="B23" s="82"/>
      <c r="C23" s="40"/>
      <c r="D23" s="40"/>
      <c r="E23" s="41"/>
      <c r="F23" s="40"/>
      <c r="G23" s="40"/>
      <c r="H23" s="40"/>
      <c r="I23" s="40"/>
      <c r="J23" s="40"/>
      <c r="K23" s="40"/>
      <c r="L23" s="42"/>
      <c r="M23" s="40"/>
    </row>
    <row r="24" spans="2:13" ht="30" customHeight="1">
      <c r="B24" s="45"/>
      <c r="C24" s="34"/>
      <c r="D24" s="34"/>
      <c r="E24" s="34"/>
      <c r="F24" s="34" t="s">
        <v>17</v>
      </c>
      <c r="G24" s="40">
        <f>SUM(G23:G23)</f>
        <v>0</v>
      </c>
      <c r="H24" s="40">
        <f>SUM(H23:H23)</f>
        <v>0</v>
      </c>
      <c r="I24" s="40">
        <f>SUM(I23:I23)</f>
        <v>0</v>
      </c>
      <c r="J24" s="40">
        <f>SUM(J23:J23)</f>
        <v>0</v>
      </c>
      <c r="K24" s="42">
        <v>0</v>
      </c>
      <c r="L24" s="42">
        <f>SUM(L23:L23)</f>
        <v>0</v>
      </c>
      <c r="M24" s="42">
        <f>SUM(M23:M23)</f>
        <v>0</v>
      </c>
    </row>
    <row r="25" spans="2:13" ht="30" customHeight="1">
      <c r="B25" s="45"/>
      <c r="C25" s="34"/>
      <c r="D25" s="34"/>
      <c r="E25" s="34"/>
      <c r="F25" s="34" t="s">
        <v>18</v>
      </c>
      <c r="G25" s="42">
        <v>0.45</v>
      </c>
      <c r="H25" s="42">
        <v>0.24</v>
      </c>
      <c r="I25" s="42">
        <v>0.2</v>
      </c>
      <c r="J25" s="42">
        <v>0.05</v>
      </c>
      <c r="K25" s="46"/>
      <c r="L25" s="46"/>
      <c r="M25" s="46"/>
    </row>
    <row r="26" spans="2:13" ht="18" customHeight="1">
      <c r="B26" s="45"/>
      <c r="C26" s="34"/>
      <c r="D26" s="34"/>
      <c r="E26" s="34"/>
      <c r="F26" s="34" t="s">
        <v>19</v>
      </c>
      <c r="G26" s="42">
        <f>G24*G25</f>
        <v>0</v>
      </c>
      <c r="H26" s="42">
        <f>H24*H25</f>
        <v>0</v>
      </c>
      <c r="I26" s="42">
        <f>I24*I25</f>
        <v>0</v>
      </c>
      <c r="J26" s="42">
        <f>J24*J25</f>
        <v>0</v>
      </c>
      <c r="K26" s="46"/>
      <c r="L26" s="46"/>
      <c r="M26" s="46"/>
    </row>
    <row r="27" spans="2:13" ht="18" customHeight="1"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</row>
    <row r="28" spans="2:13" ht="18" customHeight="1"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</row>
    <row r="29" spans="2:13" ht="18" customHeight="1"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</row>
    <row r="30" spans="2:13" ht="18" customHeight="1"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</row>
    <row r="31" spans="2:13" ht="18" customHeight="1"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</row>
    <row r="32" spans="2:13" ht="18" customHeight="1"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</row>
    <row r="33" spans="1:13" ht="18">
      <c r="A33" s="18"/>
      <c r="B33" s="182" t="s">
        <v>133</v>
      </c>
      <c r="C33" s="182"/>
      <c r="D33" s="182"/>
      <c r="E33" s="132"/>
      <c r="F33" s="132"/>
      <c r="G33" s="132"/>
      <c r="H33" s="132"/>
      <c r="I33" s="132"/>
      <c r="J33" s="132"/>
      <c r="K33" s="132"/>
      <c r="L33" s="132"/>
      <c r="M33" s="132"/>
    </row>
    <row r="34" spans="1:13">
      <c r="A34" s="18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</row>
    <row r="35" spans="1:13" ht="30" customHeight="1">
      <c r="B35" s="24" t="s">
        <v>0</v>
      </c>
      <c r="C35" s="24"/>
      <c r="D35" s="21" t="s">
        <v>127</v>
      </c>
      <c r="E35" s="21"/>
      <c r="F35" s="21"/>
      <c r="G35" s="24"/>
      <c r="H35" s="18"/>
      <c r="I35" s="18"/>
      <c r="J35" s="18"/>
      <c r="K35" s="24"/>
      <c r="L35" s="24"/>
      <c r="M35" s="24"/>
    </row>
    <row r="36" spans="1:13" ht="30" customHeight="1">
      <c r="B36" s="24" t="s">
        <v>1</v>
      </c>
      <c r="C36" s="24"/>
      <c r="D36" s="21" t="s">
        <v>443</v>
      </c>
      <c r="E36" s="21"/>
      <c r="F36" s="21"/>
      <c r="G36" s="24"/>
      <c r="H36" s="18"/>
      <c r="I36" s="18"/>
      <c r="J36" s="18"/>
      <c r="K36" s="24"/>
      <c r="L36" s="24"/>
      <c r="M36" s="24"/>
    </row>
    <row r="37" spans="1:13" ht="30" customHeight="1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</row>
    <row r="38" spans="1:13" ht="30" customHeight="1">
      <c r="B38" s="183" t="s">
        <v>4</v>
      </c>
      <c r="C38" s="184"/>
      <c r="D38" s="185"/>
      <c r="E38" s="38" t="s">
        <v>5</v>
      </c>
      <c r="F38" s="38" t="s">
        <v>6</v>
      </c>
      <c r="G38" s="38" t="s">
        <v>7</v>
      </c>
      <c r="H38" s="38" t="s">
        <v>8</v>
      </c>
      <c r="I38" s="38" t="s">
        <v>9</v>
      </c>
      <c r="J38" s="38" t="s">
        <v>10</v>
      </c>
      <c r="K38" s="38" t="s">
        <v>11</v>
      </c>
      <c r="L38" s="38" t="s">
        <v>12</v>
      </c>
      <c r="M38" s="38" t="s">
        <v>13</v>
      </c>
    </row>
    <row r="39" spans="1:13" ht="30" customHeight="1">
      <c r="B39" s="32" t="s">
        <v>14</v>
      </c>
      <c r="C39" s="33" t="s">
        <v>15</v>
      </c>
      <c r="D39" s="33" t="s">
        <v>16</v>
      </c>
      <c r="E39" s="34"/>
      <c r="F39" s="34"/>
      <c r="G39" s="34"/>
      <c r="H39" s="34"/>
      <c r="I39" s="34"/>
      <c r="J39" s="34"/>
      <c r="K39" s="34"/>
      <c r="L39" s="34"/>
      <c r="M39" s="34"/>
    </row>
    <row r="40" spans="1:13" ht="30" customHeight="1">
      <c r="B40" s="57"/>
      <c r="C40" s="58"/>
      <c r="D40" s="58"/>
      <c r="E40" s="59"/>
      <c r="F40" s="60"/>
      <c r="G40" s="60"/>
      <c r="H40" s="60"/>
      <c r="I40" s="60"/>
      <c r="J40" s="60"/>
      <c r="K40" s="61"/>
      <c r="L40" s="61"/>
      <c r="M40" s="61"/>
    </row>
    <row r="41" spans="1:13" ht="30" customHeight="1">
      <c r="B41" s="45"/>
      <c r="C41" s="34"/>
      <c r="D41" s="34"/>
      <c r="E41" s="34"/>
      <c r="F41" s="34" t="s">
        <v>17</v>
      </c>
      <c r="G41" s="40">
        <f>SUM(G36:G39)</f>
        <v>0</v>
      </c>
      <c r="H41" s="40">
        <f>SUM(H36:H39)</f>
        <v>0</v>
      </c>
      <c r="I41" s="40">
        <f>SUM(I36:I39)</f>
        <v>0</v>
      </c>
      <c r="J41" s="40">
        <f>SUM(J36:J39)</f>
        <v>0</v>
      </c>
      <c r="K41" s="42">
        <f>SUM(K36:K40)</f>
        <v>0</v>
      </c>
      <c r="L41" s="42">
        <f>SUM(L40:L40)</f>
        <v>0</v>
      </c>
      <c r="M41" s="42">
        <v>0</v>
      </c>
    </row>
    <row r="42" spans="1:13" ht="30" customHeight="1">
      <c r="B42" s="45"/>
      <c r="C42" s="34"/>
      <c r="D42" s="34"/>
      <c r="E42" s="34"/>
      <c r="F42" s="34" t="s">
        <v>18</v>
      </c>
      <c r="G42" s="42">
        <v>0.45</v>
      </c>
      <c r="H42" s="42">
        <v>0.24</v>
      </c>
      <c r="I42" s="42">
        <v>0.2</v>
      </c>
      <c r="J42" s="42">
        <v>0.05</v>
      </c>
      <c r="K42" s="46"/>
      <c r="L42" s="64"/>
      <c r="M42" s="64"/>
    </row>
    <row r="43" spans="1:13" ht="30" customHeight="1">
      <c r="B43" s="45"/>
      <c r="C43" s="34"/>
      <c r="D43" s="34"/>
      <c r="E43" s="34"/>
      <c r="F43" s="34" t="s">
        <v>19</v>
      </c>
      <c r="G43" s="42">
        <f>G41*G42</f>
        <v>0</v>
      </c>
      <c r="H43" s="42">
        <f>H41*H42</f>
        <v>0</v>
      </c>
      <c r="I43" s="42">
        <f>I41*I42</f>
        <v>0</v>
      </c>
      <c r="J43" s="42">
        <f>J41*J42</f>
        <v>0</v>
      </c>
      <c r="K43" s="46"/>
      <c r="L43" s="46"/>
      <c r="M43" s="46"/>
    </row>
  </sheetData>
  <mergeCells count="5">
    <mergeCell ref="B38:D38"/>
    <mergeCell ref="B5:D5"/>
    <mergeCell ref="B11:D11"/>
    <mergeCell ref="B21:D21"/>
    <mergeCell ref="B33:D33"/>
  </mergeCells>
  <dataValidations count="1">
    <dataValidation allowBlank="1" showInputMessage="1" showErrorMessage="1" sqref="K40 K13:K14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rowBreaks count="1" manualBreakCount="1">
    <brk id="27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zoomScale="75" zoomScaleNormal="75" workbookViewId="0">
      <selection activeCell="H5" sqref="H5"/>
    </sheetView>
  </sheetViews>
  <sheetFormatPr defaultRowHeight="15"/>
  <cols>
    <col min="2" max="2" width="16" customWidth="1"/>
    <col min="3" max="3" width="16.5703125" customWidth="1"/>
    <col min="4" max="4" width="15" customWidth="1"/>
    <col min="5" max="5" width="25.5703125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2.85546875" customWidth="1"/>
    <col min="11" max="11" width="15.2851562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2" t="s">
        <v>0</v>
      </c>
      <c r="C7" s="2"/>
      <c r="D7" s="3" t="s">
        <v>27</v>
      </c>
      <c r="E7" s="4"/>
      <c r="F7" s="5"/>
      <c r="G7" s="5"/>
      <c r="H7" s="6"/>
      <c r="I7" s="6"/>
      <c r="J7" s="6"/>
      <c r="K7" s="5"/>
      <c r="L7" s="5"/>
      <c r="M7" s="5"/>
    </row>
    <row r="8" spans="1:13" ht="26.25" customHeight="1">
      <c r="A8" s="18"/>
      <c r="B8" s="2" t="s">
        <v>1</v>
      </c>
      <c r="C8" s="2"/>
      <c r="D8" s="7" t="s">
        <v>445</v>
      </c>
      <c r="E8" s="4"/>
      <c r="F8" s="65"/>
      <c r="G8" s="65"/>
      <c r="H8" s="66"/>
      <c r="I8" s="48"/>
      <c r="J8" s="6"/>
      <c r="K8" s="5"/>
      <c r="L8" s="5"/>
      <c r="M8" s="5"/>
    </row>
    <row r="9" spans="1:13" ht="15.75">
      <c r="A9" s="18"/>
      <c r="B9" s="2"/>
      <c r="C9" s="2"/>
      <c r="D9" s="9"/>
      <c r="E9" s="10"/>
      <c r="F9" s="65"/>
      <c r="G9" s="65"/>
      <c r="H9" s="66"/>
      <c r="I9" s="48"/>
      <c r="J9" s="6"/>
      <c r="K9" s="5"/>
      <c r="L9" s="5"/>
      <c r="M9" s="5"/>
    </row>
    <row r="10" spans="1:13" ht="15.75">
      <c r="A10" s="18"/>
      <c r="B10" s="11" t="s">
        <v>3</v>
      </c>
      <c r="C10" s="12"/>
      <c r="D10" s="9"/>
      <c r="E10" s="10"/>
      <c r="F10" s="65"/>
      <c r="G10" s="65"/>
      <c r="H10" s="66"/>
      <c r="I10" s="48"/>
      <c r="J10" s="6"/>
      <c r="K10" s="5"/>
      <c r="L10" s="5"/>
      <c r="M10" s="5"/>
    </row>
    <row r="11" spans="1:13" ht="15" customHeight="1">
      <c r="A11" s="18"/>
      <c r="B11" s="2"/>
      <c r="C11" s="2"/>
      <c r="D11" s="6"/>
      <c r="E11" s="6"/>
      <c r="F11" s="6"/>
      <c r="G11" s="65"/>
      <c r="H11" s="66"/>
      <c r="I11" s="48"/>
      <c r="J11" s="6"/>
      <c r="K11" s="5"/>
      <c r="L11" s="5"/>
      <c r="M11" s="5"/>
    </row>
    <row r="12" spans="1:13" ht="47.1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49">
        <v>41407</v>
      </c>
      <c r="C14" s="50"/>
      <c r="D14" s="50"/>
      <c r="E14" s="51" t="s">
        <v>67</v>
      </c>
      <c r="F14" s="50"/>
      <c r="G14" s="50"/>
      <c r="H14" s="50"/>
      <c r="I14" s="50"/>
      <c r="J14" s="50"/>
      <c r="K14" s="50"/>
      <c r="L14" s="62">
        <v>612</v>
      </c>
      <c r="M14" s="50"/>
    </row>
    <row r="15" spans="1:13" ht="30" customHeight="1">
      <c r="B15" s="55" t="s">
        <v>134</v>
      </c>
      <c r="C15" s="50"/>
      <c r="D15" s="50"/>
      <c r="E15" s="51" t="s">
        <v>135</v>
      </c>
      <c r="F15" s="50"/>
      <c r="G15" s="50"/>
      <c r="H15" s="50"/>
      <c r="I15" s="50"/>
      <c r="J15" s="50"/>
      <c r="K15" s="50"/>
      <c r="L15" s="62"/>
      <c r="M15" s="52">
        <v>119.31</v>
      </c>
    </row>
    <row r="16" spans="1:13" ht="30" customHeight="1">
      <c r="B16" s="45"/>
      <c r="C16" s="34"/>
      <c r="D16" s="34"/>
      <c r="E16" s="34"/>
      <c r="F16" s="34" t="s">
        <v>17</v>
      </c>
      <c r="G16" s="40">
        <f t="shared" ref="G16:L16" si="0">SUM(G14:G14)</f>
        <v>0</v>
      </c>
      <c r="H16" s="40">
        <f t="shared" si="0"/>
        <v>0</v>
      </c>
      <c r="I16" s="40">
        <f t="shared" si="0"/>
        <v>0</v>
      </c>
      <c r="J16" s="40">
        <f t="shared" si="0"/>
        <v>0</v>
      </c>
      <c r="K16" s="42">
        <f t="shared" si="0"/>
        <v>0</v>
      </c>
      <c r="L16" s="42">
        <f t="shared" si="0"/>
        <v>612</v>
      </c>
      <c r="M16" s="42">
        <f>SUM(M14:M15)</f>
        <v>119.31</v>
      </c>
    </row>
    <row r="17" spans="2:13" ht="30" customHeight="1">
      <c r="B17" s="45"/>
      <c r="C17" s="34"/>
      <c r="D17" s="34"/>
      <c r="E17" s="34"/>
      <c r="F17" s="34" t="s">
        <v>18</v>
      </c>
      <c r="G17" s="42">
        <v>0.45</v>
      </c>
      <c r="H17" s="42">
        <v>0.24</v>
      </c>
      <c r="I17" s="42">
        <v>0.2</v>
      </c>
      <c r="J17" s="42">
        <v>0.05</v>
      </c>
      <c r="K17" s="46"/>
      <c r="L17" s="46"/>
      <c r="M17" s="46"/>
    </row>
    <row r="18" spans="2:13" ht="30" customHeight="1">
      <c r="B18" s="45"/>
      <c r="C18" s="34"/>
      <c r="D18" s="34"/>
      <c r="E18" s="34"/>
      <c r="F18" s="34" t="s">
        <v>19</v>
      </c>
      <c r="G18" s="42">
        <f>G16*G17</f>
        <v>0</v>
      </c>
      <c r="H18" s="42">
        <f>H16*H17</f>
        <v>0</v>
      </c>
      <c r="I18" s="42">
        <f>I16*I17</f>
        <v>0</v>
      </c>
      <c r="J18" s="42">
        <f>J16*J17</f>
        <v>0</v>
      </c>
      <c r="K18" s="46"/>
      <c r="L18" s="46"/>
      <c r="M18" s="46"/>
    </row>
    <row r="19" spans="2:13" ht="15" customHeight="1"/>
    <row r="20" spans="2:13">
      <c r="B20" s="24"/>
      <c r="C20" s="24"/>
      <c r="D20" s="67"/>
    </row>
    <row r="21" spans="2:13" ht="15.75">
      <c r="B21" s="17" t="s">
        <v>20</v>
      </c>
      <c r="C21" s="17"/>
      <c r="D21" s="12"/>
      <c r="E21" s="6"/>
      <c r="F21" s="6"/>
      <c r="G21" s="6"/>
      <c r="H21" s="6"/>
      <c r="I21" s="6"/>
      <c r="J21" s="6"/>
      <c r="K21" s="6"/>
    </row>
    <row r="22" spans="2:13" ht="15" customHeight="1"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2:13" ht="47.1" customHeight="1">
      <c r="B23" s="183" t="s">
        <v>4</v>
      </c>
      <c r="C23" s="184"/>
      <c r="D23" s="185"/>
      <c r="E23" s="38" t="s">
        <v>5</v>
      </c>
      <c r="F23" s="38" t="s">
        <v>6</v>
      </c>
      <c r="G23" s="38" t="s">
        <v>7</v>
      </c>
      <c r="H23" s="38" t="s">
        <v>8</v>
      </c>
      <c r="I23" s="38" t="s">
        <v>9</v>
      </c>
      <c r="J23" s="38" t="s">
        <v>10</v>
      </c>
      <c r="K23" s="38" t="s">
        <v>11</v>
      </c>
      <c r="L23" s="38" t="s">
        <v>12</v>
      </c>
      <c r="M23" s="38" t="s">
        <v>13</v>
      </c>
    </row>
    <row r="24" spans="2:13" ht="30" customHeight="1">
      <c r="B24" s="32" t="s">
        <v>14</v>
      </c>
      <c r="C24" s="33" t="s">
        <v>15</v>
      </c>
      <c r="D24" s="33" t="s">
        <v>16</v>
      </c>
      <c r="E24" s="34"/>
      <c r="F24" s="34"/>
      <c r="G24" s="34"/>
      <c r="H24" s="34"/>
      <c r="I24" s="34"/>
      <c r="J24" s="34"/>
      <c r="K24" s="34"/>
      <c r="L24" s="34"/>
      <c r="M24" s="34"/>
    </row>
    <row r="25" spans="2:13" ht="30" customHeight="1">
      <c r="B25" s="47"/>
      <c r="C25" s="50"/>
      <c r="D25" s="50"/>
      <c r="E25" s="51"/>
      <c r="F25" s="50"/>
      <c r="G25" s="50"/>
      <c r="H25" s="50"/>
      <c r="I25" s="50"/>
      <c r="J25" s="50"/>
      <c r="K25" s="50"/>
      <c r="L25" s="62"/>
      <c r="M25" s="50"/>
    </row>
    <row r="26" spans="2:13" ht="30" customHeight="1">
      <c r="B26" s="45"/>
      <c r="C26" s="34"/>
      <c r="D26" s="34"/>
      <c r="E26" s="34"/>
      <c r="F26" s="34" t="s">
        <v>17</v>
      </c>
      <c r="G26" s="40">
        <f>SUM(G25:G25)</f>
        <v>0</v>
      </c>
      <c r="H26" s="40">
        <f>SUM(H25:H25)</f>
        <v>0</v>
      </c>
      <c r="I26" s="40">
        <f>SUM(I25:I25)</f>
        <v>0</v>
      </c>
      <c r="J26" s="40">
        <f>SUM(J25:J25)</f>
        <v>0</v>
      </c>
      <c r="K26" s="42">
        <v>0</v>
      </c>
      <c r="L26" s="42">
        <f>SUM(L25:L25)</f>
        <v>0</v>
      </c>
      <c r="M26" s="42">
        <f>SUM(M25:M25)</f>
        <v>0</v>
      </c>
    </row>
    <row r="27" spans="2:13" ht="30" customHeight="1">
      <c r="B27" s="45"/>
      <c r="C27" s="34"/>
      <c r="D27" s="34"/>
      <c r="E27" s="34"/>
      <c r="F27" s="34" t="s">
        <v>18</v>
      </c>
      <c r="G27" s="42">
        <v>0.45</v>
      </c>
      <c r="H27" s="42">
        <v>0.24</v>
      </c>
      <c r="I27" s="42">
        <v>0.2</v>
      </c>
      <c r="J27" s="42">
        <v>0.05</v>
      </c>
      <c r="K27" s="46"/>
      <c r="L27" s="46"/>
      <c r="M27" s="46"/>
    </row>
    <row r="28" spans="2:13" ht="30" customHeight="1">
      <c r="B28" s="45"/>
      <c r="C28" s="34"/>
      <c r="D28" s="34"/>
      <c r="E28" s="34"/>
      <c r="F28" s="34" t="s">
        <v>19</v>
      </c>
      <c r="G28" s="42">
        <f>G26*G27</f>
        <v>0</v>
      </c>
      <c r="H28" s="42">
        <f>H26*H27</f>
        <v>0</v>
      </c>
      <c r="I28" s="42">
        <f>I26*I27</f>
        <v>0</v>
      </c>
      <c r="J28" s="42">
        <f>J26*J27</f>
        <v>0</v>
      </c>
      <c r="K28" s="46"/>
      <c r="L28" s="46"/>
      <c r="M28" s="46"/>
    </row>
  </sheetData>
  <mergeCells count="4">
    <mergeCell ref="B6:D6"/>
    <mergeCell ref="B12:D12"/>
    <mergeCell ref="B5:D5"/>
    <mergeCell ref="B23:D2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zoomScale="75" zoomScaleNormal="75" workbookViewId="0">
      <selection activeCell="F6" sqref="F6"/>
    </sheetView>
  </sheetViews>
  <sheetFormatPr defaultRowHeight="15"/>
  <cols>
    <col min="2" max="2" width="15.42578125" customWidth="1"/>
    <col min="3" max="3" width="18" customWidth="1"/>
    <col min="4" max="4" width="11.425781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7109375" customWidth="1"/>
    <col min="11" max="11" width="1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2" t="s">
        <v>0</v>
      </c>
      <c r="C7" s="2"/>
      <c r="D7" s="3" t="s">
        <v>28</v>
      </c>
      <c r="E7" s="10"/>
      <c r="F7" s="5"/>
      <c r="G7" s="5"/>
      <c r="H7" s="6"/>
      <c r="I7" s="6"/>
      <c r="J7" s="6"/>
      <c r="K7" s="5"/>
      <c r="L7" s="5"/>
      <c r="M7" s="5"/>
    </row>
    <row r="8" spans="1:13" ht="26.25" customHeight="1">
      <c r="A8" s="18"/>
      <c r="B8" s="2" t="s">
        <v>1</v>
      </c>
      <c r="C8" s="2"/>
      <c r="D8" s="7" t="s">
        <v>458</v>
      </c>
      <c r="E8" s="8"/>
      <c r="F8" s="8"/>
      <c r="G8" s="5"/>
      <c r="H8" s="6"/>
      <c r="I8" s="6"/>
      <c r="J8" s="6"/>
      <c r="K8" s="5"/>
      <c r="L8" s="5"/>
      <c r="M8" s="5"/>
    </row>
    <row r="9" spans="1:13" ht="15.75">
      <c r="A9" s="18"/>
      <c r="B9" s="2"/>
      <c r="C9" s="2"/>
      <c r="D9" s="6"/>
      <c r="E9" s="6"/>
      <c r="F9" s="6"/>
      <c r="G9" s="5"/>
      <c r="H9" s="6"/>
      <c r="I9" s="6"/>
      <c r="J9" s="6"/>
      <c r="K9" s="5"/>
      <c r="L9" s="5"/>
      <c r="M9" s="5"/>
    </row>
    <row r="10" spans="1:13" ht="15.75">
      <c r="A10" s="18"/>
      <c r="B10" s="11" t="s">
        <v>3</v>
      </c>
      <c r="C10" s="12"/>
      <c r="D10" s="6"/>
      <c r="E10" s="6"/>
      <c r="F10" s="6"/>
      <c r="G10" s="5"/>
      <c r="H10" s="6"/>
      <c r="I10" s="6"/>
      <c r="J10" s="6"/>
      <c r="K10" s="5"/>
      <c r="L10" s="5"/>
      <c r="M10" s="5"/>
    </row>
    <row r="11" spans="1:13">
      <c r="A11" s="1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1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A14" s="29"/>
      <c r="B14" s="49">
        <v>41407</v>
      </c>
      <c r="C14" s="50"/>
      <c r="D14" s="50"/>
      <c r="E14" s="51" t="s">
        <v>67</v>
      </c>
      <c r="F14" s="50"/>
      <c r="G14" s="50"/>
      <c r="H14" s="50"/>
      <c r="I14" s="50"/>
      <c r="J14" s="50"/>
      <c r="K14" s="50"/>
      <c r="L14" s="62">
        <v>612</v>
      </c>
      <c r="M14" s="50"/>
    </row>
    <row r="15" spans="1:13" ht="30" customHeight="1">
      <c r="B15" s="55" t="s">
        <v>134</v>
      </c>
      <c r="C15" s="50"/>
      <c r="D15" s="50"/>
      <c r="E15" s="51" t="s">
        <v>135</v>
      </c>
      <c r="F15" s="50"/>
      <c r="G15" s="50"/>
      <c r="H15" s="50"/>
      <c r="I15" s="50"/>
      <c r="J15" s="50"/>
      <c r="K15" s="50"/>
      <c r="L15" s="62"/>
      <c r="M15" s="52">
        <v>119.31</v>
      </c>
    </row>
    <row r="16" spans="1:13" ht="30" customHeight="1">
      <c r="B16" s="45"/>
      <c r="C16" s="34"/>
      <c r="D16" s="34"/>
      <c r="E16" s="34"/>
      <c r="F16" s="34" t="s">
        <v>17</v>
      </c>
      <c r="G16" s="40">
        <f t="shared" ref="G16:L16" si="0">SUM(G14:G14)</f>
        <v>0</v>
      </c>
      <c r="H16" s="40">
        <f t="shared" si="0"/>
        <v>0</v>
      </c>
      <c r="I16" s="40">
        <f t="shared" si="0"/>
        <v>0</v>
      </c>
      <c r="J16" s="40">
        <f t="shared" si="0"/>
        <v>0</v>
      </c>
      <c r="K16" s="42">
        <f t="shared" si="0"/>
        <v>0</v>
      </c>
      <c r="L16" s="42">
        <f t="shared" si="0"/>
        <v>612</v>
      </c>
      <c r="M16" s="42">
        <f>SUM(M14:M15)</f>
        <v>119.31</v>
      </c>
    </row>
    <row r="17" spans="2:13" ht="30" customHeight="1">
      <c r="B17" s="45"/>
      <c r="C17" s="34"/>
      <c r="D17" s="34"/>
      <c r="E17" s="34"/>
      <c r="F17" s="34" t="s">
        <v>18</v>
      </c>
      <c r="G17" s="42">
        <v>0.45</v>
      </c>
      <c r="H17" s="42">
        <v>0.24</v>
      </c>
      <c r="I17" s="42">
        <v>0.2</v>
      </c>
      <c r="J17" s="42">
        <v>0.05</v>
      </c>
      <c r="K17" s="46"/>
      <c r="L17" s="46"/>
      <c r="M17" s="46"/>
    </row>
    <row r="18" spans="2:13" ht="30" customHeight="1">
      <c r="B18" s="45"/>
      <c r="C18" s="34"/>
      <c r="D18" s="34"/>
      <c r="E18" s="34"/>
      <c r="F18" s="34" t="s">
        <v>19</v>
      </c>
      <c r="G18" s="42">
        <f>G16*G17</f>
        <v>0</v>
      </c>
      <c r="H18" s="42">
        <f>H16*H17</f>
        <v>0</v>
      </c>
      <c r="I18" s="42">
        <f>I16*I17</f>
        <v>0</v>
      </c>
      <c r="J18" s="42">
        <f>J16*J17</f>
        <v>0</v>
      </c>
      <c r="K18" s="46"/>
      <c r="L18" s="46"/>
      <c r="M18" s="46"/>
    </row>
    <row r="20" spans="2:13">
      <c r="B20" s="24"/>
      <c r="C20" s="24"/>
      <c r="D20" s="67"/>
    </row>
    <row r="21" spans="2:13" ht="15.75">
      <c r="B21" s="17" t="s">
        <v>20</v>
      </c>
      <c r="C21" s="17"/>
      <c r="D21" s="12"/>
      <c r="E21" s="6"/>
      <c r="F21" s="6"/>
      <c r="G21" s="6"/>
      <c r="H21" s="6"/>
      <c r="I21" s="6"/>
      <c r="J21" s="6"/>
      <c r="K21" s="6"/>
    </row>
    <row r="22" spans="2:13" ht="15" customHeight="1"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2:13" ht="47.1" customHeight="1">
      <c r="B23" s="183" t="s">
        <v>4</v>
      </c>
      <c r="C23" s="184"/>
      <c r="D23" s="185"/>
      <c r="E23" s="38" t="s">
        <v>5</v>
      </c>
      <c r="F23" s="38" t="s">
        <v>6</v>
      </c>
      <c r="G23" s="38" t="s">
        <v>7</v>
      </c>
      <c r="H23" s="38" t="s">
        <v>8</v>
      </c>
      <c r="I23" s="38" t="s">
        <v>9</v>
      </c>
      <c r="J23" s="38" t="s">
        <v>10</v>
      </c>
      <c r="K23" s="38" t="s">
        <v>11</v>
      </c>
      <c r="L23" s="38" t="s">
        <v>12</v>
      </c>
      <c r="M23" s="38" t="s">
        <v>13</v>
      </c>
    </row>
    <row r="24" spans="2:13" ht="30" customHeight="1">
      <c r="B24" s="32" t="s">
        <v>14</v>
      </c>
      <c r="C24" s="33" t="s">
        <v>15</v>
      </c>
      <c r="D24" s="33" t="s">
        <v>16</v>
      </c>
      <c r="E24" s="34"/>
      <c r="F24" s="34"/>
      <c r="G24" s="34"/>
      <c r="H24" s="34"/>
      <c r="I24" s="34"/>
      <c r="J24" s="34"/>
      <c r="K24" s="34"/>
      <c r="L24" s="34"/>
      <c r="M24" s="34"/>
    </row>
    <row r="25" spans="2:13" ht="30" customHeight="1">
      <c r="B25" s="47"/>
      <c r="C25" s="50"/>
      <c r="D25" s="50"/>
      <c r="E25" s="51"/>
      <c r="F25" s="50"/>
      <c r="G25" s="50"/>
      <c r="H25" s="50"/>
      <c r="I25" s="50"/>
      <c r="J25" s="50"/>
      <c r="K25" s="50"/>
      <c r="L25" s="62"/>
      <c r="M25" s="50"/>
    </row>
    <row r="26" spans="2:13" ht="30" customHeight="1">
      <c r="B26" s="45"/>
      <c r="C26" s="34"/>
      <c r="D26" s="34"/>
      <c r="E26" s="34"/>
      <c r="F26" s="34" t="s">
        <v>17</v>
      </c>
      <c r="G26" s="40">
        <f>SUM(G25:G25)</f>
        <v>0</v>
      </c>
      <c r="H26" s="40">
        <f>SUM(H25:H25)</f>
        <v>0</v>
      </c>
      <c r="I26" s="40">
        <f>SUM(I25:I25)</f>
        <v>0</v>
      </c>
      <c r="J26" s="40">
        <f>SUM(J25:J25)</f>
        <v>0</v>
      </c>
      <c r="K26" s="42">
        <v>0</v>
      </c>
      <c r="L26" s="42">
        <f>SUM(L25:L25)</f>
        <v>0</v>
      </c>
      <c r="M26" s="42">
        <f>SUM(M25:M25)</f>
        <v>0</v>
      </c>
    </row>
    <row r="27" spans="2:13" ht="30" customHeight="1">
      <c r="B27" s="45"/>
      <c r="C27" s="34"/>
      <c r="D27" s="34"/>
      <c r="E27" s="34"/>
      <c r="F27" s="34" t="s">
        <v>18</v>
      </c>
      <c r="G27" s="42">
        <v>0.45</v>
      </c>
      <c r="H27" s="42">
        <v>0.24</v>
      </c>
      <c r="I27" s="42">
        <v>0.2</v>
      </c>
      <c r="J27" s="42">
        <v>0.05</v>
      </c>
      <c r="K27" s="46"/>
      <c r="L27" s="46"/>
      <c r="M27" s="46"/>
    </row>
    <row r="28" spans="2:13" ht="30" customHeight="1">
      <c r="B28" s="45"/>
      <c r="C28" s="34"/>
      <c r="D28" s="34"/>
      <c r="E28" s="34"/>
      <c r="F28" s="34" t="s">
        <v>19</v>
      </c>
      <c r="G28" s="42">
        <f>G26*G27</f>
        <v>0</v>
      </c>
      <c r="H28" s="42">
        <f>H26*H27</f>
        <v>0</v>
      </c>
      <c r="I28" s="42">
        <f>I26*I27</f>
        <v>0</v>
      </c>
      <c r="J28" s="42">
        <f>J26*J27</f>
        <v>0</v>
      </c>
      <c r="K28" s="46"/>
      <c r="L28" s="46"/>
      <c r="M28" s="46"/>
    </row>
  </sheetData>
  <mergeCells count="4">
    <mergeCell ref="B6:D6"/>
    <mergeCell ref="B12:D12"/>
    <mergeCell ref="B5:D5"/>
    <mergeCell ref="B23:D23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showGridLines="0" zoomScale="75" zoomScaleNormal="75" workbookViewId="0">
      <selection activeCell="F31" sqref="F31"/>
    </sheetView>
  </sheetViews>
  <sheetFormatPr defaultRowHeight="15"/>
  <cols>
    <col min="2" max="2" width="14.42578125" customWidth="1"/>
    <col min="3" max="3" width="18.28515625" customWidth="1"/>
    <col min="5" max="5" width="23.42578125" bestFit="1" customWidth="1"/>
    <col min="6" max="6" width="32.28515625" bestFit="1" customWidth="1"/>
    <col min="7" max="7" width="9.7109375" bestFit="1" customWidth="1"/>
    <col min="8" max="8" width="14" bestFit="1" customWidth="1"/>
    <col min="9" max="9" width="9.7109375" bestFit="1" customWidth="1"/>
    <col min="10" max="10" width="13.42578125" customWidth="1"/>
    <col min="11" max="11" width="14.710937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2" t="s">
        <v>0</v>
      </c>
      <c r="C7" s="2"/>
      <c r="D7" s="3" t="s">
        <v>29</v>
      </c>
      <c r="E7" s="4"/>
      <c r="F7" s="5"/>
      <c r="G7" s="5"/>
      <c r="H7" s="6"/>
      <c r="I7" s="6"/>
      <c r="J7" s="6"/>
      <c r="K7" s="5"/>
      <c r="L7" s="5"/>
      <c r="M7" s="5"/>
    </row>
    <row r="8" spans="1:13" ht="26.25" customHeight="1">
      <c r="A8" s="18"/>
      <c r="B8" s="2" t="s">
        <v>1</v>
      </c>
      <c r="C8" s="2"/>
      <c r="D8" s="7" t="s">
        <v>2</v>
      </c>
      <c r="E8" s="8"/>
      <c r="F8" s="5"/>
      <c r="G8" s="5"/>
      <c r="H8" s="6"/>
      <c r="I8" s="6"/>
      <c r="J8" s="6"/>
      <c r="K8" s="5"/>
      <c r="L8" s="5"/>
      <c r="M8" s="5"/>
    </row>
    <row r="9" spans="1:13" ht="15.75">
      <c r="A9" s="18"/>
      <c r="B9" s="2"/>
      <c r="C9" s="2"/>
      <c r="D9" s="9"/>
      <c r="E9" s="10"/>
      <c r="F9" s="5"/>
      <c r="G9" s="5"/>
      <c r="H9" s="6"/>
      <c r="I9" s="6"/>
      <c r="J9" s="6"/>
      <c r="K9" s="5"/>
      <c r="L9" s="5"/>
      <c r="M9" s="5"/>
    </row>
    <row r="10" spans="1:13" ht="15.75">
      <c r="A10" s="18"/>
      <c r="B10" s="11" t="s">
        <v>3</v>
      </c>
      <c r="C10" s="12"/>
      <c r="D10" s="9"/>
      <c r="E10" s="10"/>
      <c r="F10" s="5"/>
      <c r="G10" s="5"/>
      <c r="H10" s="6"/>
      <c r="I10" s="6"/>
      <c r="J10" s="6"/>
      <c r="K10" s="5"/>
      <c r="L10" s="5"/>
      <c r="M10" s="5"/>
    </row>
    <row r="11" spans="1:13" ht="15" customHeight="1">
      <c r="A11" s="1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1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57">
        <v>41522</v>
      </c>
      <c r="C14" s="58"/>
      <c r="D14" s="58"/>
      <c r="E14" s="59" t="s">
        <v>23</v>
      </c>
      <c r="F14" s="60"/>
      <c r="G14" s="60"/>
      <c r="H14" s="60"/>
      <c r="I14" s="60"/>
      <c r="J14" s="60"/>
      <c r="K14" s="61"/>
      <c r="L14" s="61">
        <v>615</v>
      </c>
      <c r="M14" s="61"/>
    </row>
    <row r="15" spans="1:13" ht="30" customHeight="1">
      <c r="B15" s="45"/>
      <c r="C15" s="34"/>
      <c r="D15" s="34"/>
      <c r="E15" s="34"/>
      <c r="F15" s="34" t="s">
        <v>17</v>
      </c>
      <c r="G15" s="40">
        <f t="shared" ref="G15:M15" si="0">SUM(G14:G14)</f>
        <v>0</v>
      </c>
      <c r="H15" s="40">
        <f t="shared" si="0"/>
        <v>0</v>
      </c>
      <c r="I15" s="40">
        <f t="shared" si="0"/>
        <v>0</v>
      </c>
      <c r="J15" s="40">
        <f t="shared" si="0"/>
        <v>0</v>
      </c>
      <c r="K15" s="42">
        <f t="shared" si="0"/>
        <v>0</v>
      </c>
      <c r="L15" s="42">
        <f t="shared" si="0"/>
        <v>615</v>
      </c>
      <c r="M15" s="42">
        <f t="shared" si="0"/>
        <v>0</v>
      </c>
    </row>
    <row r="16" spans="1:13" ht="30" customHeight="1">
      <c r="B16" s="45"/>
      <c r="C16" s="34"/>
      <c r="D16" s="34"/>
      <c r="E16" s="34"/>
      <c r="F16" s="34" t="s">
        <v>18</v>
      </c>
      <c r="G16" s="42">
        <v>0.45</v>
      </c>
      <c r="H16" s="42">
        <v>0.24</v>
      </c>
      <c r="I16" s="42">
        <v>0.2</v>
      </c>
      <c r="J16" s="42">
        <v>0.05</v>
      </c>
      <c r="K16" s="46"/>
      <c r="L16" s="46"/>
      <c r="M16" s="46"/>
    </row>
    <row r="17" spans="2:13" ht="30" customHeight="1">
      <c r="B17" s="45"/>
      <c r="C17" s="34"/>
      <c r="D17" s="34"/>
      <c r="E17" s="34"/>
      <c r="F17" s="34" t="s">
        <v>19</v>
      </c>
      <c r="G17" s="42">
        <f>G15*G16</f>
        <v>0</v>
      </c>
      <c r="H17" s="42">
        <f>H15*H16</f>
        <v>0</v>
      </c>
      <c r="I17" s="42">
        <f>I15*I16</f>
        <v>0</v>
      </c>
      <c r="J17" s="42">
        <f>J15*J16</f>
        <v>0</v>
      </c>
      <c r="K17" s="46"/>
      <c r="L17" s="46"/>
      <c r="M17" s="46"/>
    </row>
    <row r="20" spans="2:13" ht="15.75" customHeight="1">
      <c r="B20" s="17" t="s">
        <v>20</v>
      </c>
      <c r="C20" s="17"/>
      <c r="D20" s="12"/>
      <c r="E20" s="6"/>
      <c r="F20" s="6"/>
      <c r="G20" s="6"/>
      <c r="H20" s="6"/>
      <c r="I20" s="6"/>
      <c r="J20" s="6"/>
      <c r="K20" s="6"/>
    </row>
    <row r="21" spans="2:13" ht="15" customHeight="1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3" ht="47.1" customHeight="1">
      <c r="B22" s="183" t="s">
        <v>4</v>
      </c>
      <c r="C22" s="184"/>
      <c r="D22" s="185"/>
      <c r="E22" s="38" t="s">
        <v>5</v>
      </c>
      <c r="F22" s="38" t="s">
        <v>6</v>
      </c>
      <c r="G22" s="38" t="s">
        <v>7</v>
      </c>
      <c r="H22" s="38" t="s">
        <v>8</v>
      </c>
      <c r="I22" s="38" t="s">
        <v>9</v>
      </c>
      <c r="J22" s="38" t="s">
        <v>10</v>
      </c>
      <c r="K22" s="38" t="s">
        <v>11</v>
      </c>
      <c r="L22" s="38" t="s">
        <v>12</v>
      </c>
      <c r="M22" s="38" t="s">
        <v>13</v>
      </c>
    </row>
    <row r="23" spans="2:13" ht="30" customHeight="1">
      <c r="B23" s="32" t="s">
        <v>14</v>
      </c>
      <c r="C23" s="33" t="s">
        <v>15</v>
      </c>
      <c r="D23" s="33" t="s">
        <v>16</v>
      </c>
      <c r="E23" s="34"/>
      <c r="F23" s="34"/>
      <c r="G23" s="34"/>
      <c r="H23" s="34"/>
      <c r="I23" s="34"/>
      <c r="J23" s="34"/>
      <c r="K23" s="34"/>
      <c r="L23" s="34"/>
      <c r="M23" s="34"/>
    </row>
    <row r="24" spans="2:13" ht="30" customHeight="1">
      <c r="B24" s="47"/>
      <c r="C24" s="50"/>
      <c r="D24" s="50"/>
      <c r="E24" s="51"/>
      <c r="F24" s="50"/>
      <c r="G24" s="50"/>
      <c r="H24" s="50"/>
      <c r="I24" s="50"/>
      <c r="J24" s="50"/>
      <c r="K24" s="50"/>
      <c r="L24" s="62"/>
      <c r="M24" s="50"/>
    </row>
    <row r="25" spans="2:13" ht="30" customHeight="1">
      <c r="B25" s="45"/>
      <c r="C25" s="34"/>
      <c r="D25" s="34"/>
      <c r="E25" s="34"/>
      <c r="F25" s="34" t="s">
        <v>17</v>
      </c>
      <c r="G25" s="40">
        <f>SUM(G24:G24)</f>
        <v>0</v>
      </c>
      <c r="H25" s="40">
        <f>SUM(H24:H24)</f>
        <v>0</v>
      </c>
      <c r="I25" s="40">
        <f>SUM(I24:I24)</f>
        <v>0</v>
      </c>
      <c r="J25" s="40">
        <f>SUM(J24:J24)</f>
        <v>0</v>
      </c>
      <c r="K25" s="42">
        <v>0</v>
      </c>
      <c r="L25" s="42">
        <f>SUM(L24:L24)</f>
        <v>0</v>
      </c>
      <c r="M25" s="42">
        <f>SUM(M24:M24)</f>
        <v>0</v>
      </c>
    </row>
    <row r="26" spans="2:13" ht="30" customHeight="1">
      <c r="B26" s="45"/>
      <c r="C26" s="34"/>
      <c r="D26" s="34"/>
      <c r="E26" s="34"/>
      <c r="F26" s="34" t="s">
        <v>18</v>
      </c>
      <c r="G26" s="42">
        <v>0.45</v>
      </c>
      <c r="H26" s="42">
        <v>0.24</v>
      </c>
      <c r="I26" s="42">
        <v>0.2</v>
      </c>
      <c r="J26" s="42">
        <v>0.05</v>
      </c>
      <c r="K26" s="46"/>
      <c r="L26" s="46"/>
      <c r="M26" s="46"/>
    </row>
    <row r="27" spans="2:13" ht="30" customHeight="1">
      <c r="B27" s="45"/>
      <c r="C27" s="34"/>
      <c r="D27" s="34"/>
      <c r="E27" s="34"/>
      <c r="F27" s="34" t="s">
        <v>19</v>
      </c>
      <c r="G27" s="42">
        <f>G25*G26</f>
        <v>0</v>
      </c>
      <c r="H27" s="42">
        <f>H25*H26</f>
        <v>0</v>
      </c>
      <c r="I27" s="42">
        <f>I25*I26</f>
        <v>0</v>
      </c>
      <c r="J27" s="42">
        <f>J25*J26</f>
        <v>0</v>
      </c>
      <c r="K27" s="46"/>
      <c r="L27" s="46"/>
      <c r="M27" s="46"/>
    </row>
  </sheetData>
  <mergeCells count="4">
    <mergeCell ref="B6:D6"/>
    <mergeCell ref="B12:D12"/>
    <mergeCell ref="B22:D22"/>
    <mergeCell ref="B5:D5"/>
  </mergeCells>
  <dataValidations count="1">
    <dataValidation allowBlank="1" showInputMessage="1" showErrorMessage="1" sqref="K14"/>
  </dataValidation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M27"/>
  <sheetViews>
    <sheetView showGridLines="0" zoomScale="75" zoomScaleNormal="75" workbookViewId="0">
      <selection activeCell="F6" sqref="F6"/>
    </sheetView>
  </sheetViews>
  <sheetFormatPr defaultRowHeight="15"/>
  <cols>
    <col min="2" max="2" width="14.85546875" customWidth="1"/>
    <col min="3" max="3" width="11.5703125" customWidth="1"/>
    <col min="4" max="4" width="12.5703125" customWidth="1"/>
    <col min="5" max="5" width="23.42578125" bestFit="1" customWidth="1"/>
    <col min="6" max="6" width="31.28515625" customWidth="1"/>
    <col min="7" max="7" width="9.85546875" bestFit="1" customWidth="1"/>
    <col min="8" max="8" width="14" bestFit="1" customWidth="1"/>
    <col min="9" max="9" width="9.7109375" bestFit="1" customWidth="1"/>
    <col min="10" max="10" width="12.85546875" customWidth="1"/>
    <col min="11" max="11" width="14.85546875" customWidth="1"/>
    <col min="12" max="12" width="12.5703125" bestFit="1" customWidth="1"/>
    <col min="13" max="13" width="12" bestFit="1" customWidth="1"/>
  </cols>
  <sheetData>
    <row r="1" spans="1:13" ht="18" customHeight="1"/>
    <row r="2" spans="1:13" ht="18" customHeight="1"/>
    <row r="3" spans="1:13" ht="18" customHeight="1"/>
    <row r="4" spans="1:13" ht="18" customHeight="1"/>
    <row r="5" spans="1:13" ht="20.100000000000001" customHeight="1">
      <c r="B5" s="182" t="s">
        <v>133</v>
      </c>
      <c r="C5" s="182"/>
      <c r="D5" s="182"/>
    </row>
    <row r="6" spans="1:13" ht="18">
      <c r="B6" s="182"/>
      <c r="C6" s="182"/>
      <c r="D6" s="182"/>
    </row>
    <row r="7" spans="1:13" ht="26.25" customHeight="1">
      <c r="A7" s="18"/>
      <c r="B7" s="2" t="s">
        <v>0</v>
      </c>
      <c r="C7" s="2"/>
      <c r="D7" s="3" t="s">
        <v>446</v>
      </c>
      <c r="E7" s="4"/>
      <c r="F7" s="5"/>
      <c r="G7" s="5"/>
      <c r="H7" s="6"/>
      <c r="I7" s="6"/>
      <c r="J7" s="6"/>
      <c r="K7" s="5"/>
      <c r="L7" s="5"/>
      <c r="M7" s="5"/>
    </row>
    <row r="8" spans="1:13" ht="26.25" customHeight="1">
      <c r="A8" s="18"/>
      <c r="B8" s="2" t="s">
        <v>1</v>
      </c>
      <c r="C8" s="2"/>
      <c r="D8" s="25" t="s">
        <v>459</v>
      </c>
      <c r="E8" s="26"/>
      <c r="F8" s="21"/>
      <c r="G8" s="5"/>
      <c r="H8" s="6"/>
      <c r="I8" s="6"/>
      <c r="J8" s="6"/>
      <c r="K8" s="5"/>
      <c r="L8" s="5"/>
      <c r="M8" s="5"/>
    </row>
    <row r="9" spans="1:13" ht="15.75">
      <c r="A9" s="18"/>
      <c r="B9" s="2"/>
      <c r="C9" s="2"/>
      <c r="D9" s="27"/>
      <c r="E9" s="22"/>
      <c r="F9" s="22"/>
      <c r="G9" s="5"/>
      <c r="H9" s="6"/>
      <c r="I9" s="6"/>
      <c r="J9" s="6"/>
      <c r="K9" s="5"/>
      <c r="L9" s="5"/>
      <c r="M9" s="5"/>
    </row>
    <row r="10" spans="1:13" ht="15.75">
      <c r="A10" s="18"/>
      <c r="B10" s="11" t="s">
        <v>3</v>
      </c>
      <c r="C10" s="12"/>
      <c r="D10" s="27"/>
      <c r="E10" s="22"/>
      <c r="F10" s="22"/>
      <c r="G10" s="5"/>
      <c r="H10" s="6"/>
      <c r="I10" s="6"/>
      <c r="J10" s="6"/>
      <c r="K10" s="5"/>
      <c r="L10" s="5"/>
      <c r="M10" s="5"/>
    </row>
    <row r="11" spans="1:13" ht="15" customHeight="1">
      <c r="A11" s="1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47.1" customHeight="1">
      <c r="B12" s="183" t="s">
        <v>4</v>
      </c>
      <c r="C12" s="184"/>
      <c r="D12" s="185"/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9</v>
      </c>
      <c r="J12" s="38" t="s">
        <v>10</v>
      </c>
      <c r="K12" s="38" t="s">
        <v>11</v>
      </c>
      <c r="L12" s="38" t="s">
        <v>12</v>
      </c>
      <c r="M12" s="38" t="s">
        <v>13</v>
      </c>
    </row>
    <row r="13" spans="1:13" ht="30" customHeight="1">
      <c r="B13" s="32" t="s">
        <v>14</v>
      </c>
      <c r="C13" s="33" t="s">
        <v>15</v>
      </c>
      <c r="D13" s="33" t="s">
        <v>16</v>
      </c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30" customHeight="1">
      <c r="B14" s="76" t="s">
        <v>134</v>
      </c>
      <c r="C14" s="90"/>
      <c r="D14" s="90"/>
      <c r="E14" s="78" t="s">
        <v>135</v>
      </c>
      <c r="F14" s="78"/>
      <c r="G14" s="60"/>
      <c r="H14" s="60"/>
      <c r="I14" s="60"/>
      <c r="J14" s="60"/>
      <c r="K14" s="61"/>
      <c r="L14" s="61"/>
      <c r="M14" s="61">
        <v>119.31</v>
      </c>
    </row>
    <row r="15" spans="1:13" ht="30" customHeight="1">
      <c r="B15" s="45"/>
      <c r="C15" s="34"/>
      <c r="D15" s="34"/>
      <c r="E15" s="34"/>
      <c r="F15" s="34" t="s">
        <v>17</v>
      </c>
      <c r="G15" s="40">
        <f t="shared" ref="G15:L15" si="0">SUM(G14:G14)</f>
        <v>0</v>
      </c>
      <c r="H15" s="40">
        <f t="shared" si="0"/>
        <v>0</v>
      </c>
      <c r="I15" s="40">
        <f t="shared" si="0"/>
        <v>0</v>
      </c>
      <c r="J15" s="40">
        <f t="shared" si="0"/>
        <v>0</v>
      </c>
      <c r="K15" s="42">
        <f t="shared" si="0"/>
        <v>0</v>
      </c>
      <c r="L15" s="42">
        <f t="shared" si="0"/>
        <v>0</v>
      </c>
      <c r="M15" s="42">
        <f>SUM(M14)</f>
        <v>119.31</v>
      </c>
    </row>
    <row r="16" spans="1:13" ht="30" customHeight="1">
      <c r="B16" s="45"/>
      <c r="C16" s="34"/>
      <c r="D16" s="34"/>
      <c r="E16" s="34"/>
      <c r="F16" s="34" t="s">
        <v>18</v>
      </c>
      <c r="G16" s="42">
        <v>0.45</v>
      </c>
      <c r="H16" s="42">
        <v>0.24</v>
      </c>
      <c r="I16" s="42">
        <v>0.2</v>
      </c>
      <c r="J16" s="42">
        <v>0.05</v>
      </c>
      <c r="K16" s="46"/>
      <c r="L16" s="46"/>
      <c r="M16" s="46"/>
    </row>
    <row r="17" spans="2:13" ht="30" customHeight="1">
      <c r="B17" s="45"/>
      <c r="C17" s="34"/>
      <c r="D17" s="34"/>
      <c r="E17" s="34"/>
      <c r="F17" s="34" t="s">
        <v>19</v>
      </c>
      <c r="G17" s="42">
        <f>G15*G16</f>
        <v>0</v>
      </c>
      <c r="H17" s="42">
        <f>H15*H16</f>
        <v>0</v>
      </c>
      <c r="I17" s="42">
        <f>I15*I16</f>
        <v>0</v>
      </c>
      <c r="J17" s="42">
        <f>J15*J16</f>
        <v>0</v>
      </c>
      <c r="K17" s="46"/>
      <c r="L17" s="46"/>
      <c r="M17" s="46"/>
    </row>
    <row r="18" spans="2:13" ht="15" customHeight="1">
      <c r="B18" s="11"/>
      <c r="C18" s="12"/>
    </row>
    <row r="19" spans="2:13" ht="15" customHeight="1"/>
    <row r="20" spans="2:13" ht="15" customHeight="1">
      <c r="B20" s="17" t="s">
        <v>20</v>
      </c>
      <c r="C20" s="17"/>
      <c r="D20" s="12"/>
      <c r="E20" s="6"/>
      <c r="F20" s="6"/>
      <c r="G20" s="6"/>
      <c r="H20" s="6"/>
      <c r="I20" s="6"/>
      <c r="J20" s="6"/>
      <c r="K20" s="6"/>
    </row>
    <row r="21" spans="2:13" ht="15" customHeight="1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3" ht="47.1" customHeight="1">
      <c r="B22" s="183" t="s">
        <v>4</v>
      </c>
      <c r="C22" s="184"/>
      <c r="D22" s="185"/>
      <c r="E22" s="38" t="s">
        <v>5</v>
      </c>
      <c r="F22" s="38" t="s">
        <v>6</v>
      </c>
      <c r="G22" s="38" t="s">
        <v>7</v>
      </c>
      <c r="H22" s="38" t="s">
        <v>8</v>
      </c>
      <c r="I22" s="38" t="s">
        <v>9</v>
      </c>
      <c r="J22" s="38" t="s">
        <v>10</v>
      </c>
      <c r="K22" s="38" t="s">
        <v>11</v>
      </c>
      <c r="L22" s="38" t="s">
        <v>12</v>
      </c>
      <c r="M22" s="38" t="s">
        <v>13</v>
      </c>
    </row>
    <row r="23" spans="2:13" ht="30" customHeight="1">
      <c r="B23" s="32" t="s">
        <v>14</v>
      </c>
      <c r="C23" s="33" t="s">
        <v>15</v>
      </c>
      <c r="D23" s="33" t="s">
        <v>16</v>
      </c>
      <c r="E23" s="34"/>
      <c r="F23" s="34"/>
      <c r="G23" s="34"/>
      <c r="H23" s="34"/>
      <c r="I23" s="34"/>
      <c r="J23" s="34"/>
      <c r="K23" s="34"/>
      <c r="L23" s="34"/>
      <c r="M23" s="34"/>
    </row>
    <row r="24" spans="2:13" ht="47.1" customHeight="1">
      <c r="B24" s="47"/>
      <c r="C24" s="50"/>
      <c r="D24" s="50"/>
      <c r="E24" s="51"/>
      <c r="F24" s="50"/>
      <c r="G24" s="50"/>
      <c r="H24" s="50"/>
      <c r="I24" s="50"/>
      <c r="J24" s="50"/>
      <c r="K24" s="50"/>
      <c r="L24" s="62"/>
      <c r="M24" s="50"/>
    </row>
    <row r="25" spans="2:13" ht="30" customHeight="1">
      <c r="B25" s="45"/>
      <c r="C25" s="34"/>
      <c r="D25" s="34"/>
      <c r="E25" s="34"/>
      <c r="F25" s="34" t="s">
        <v>17</v>
      </c>
      <c r="G25" s="40">
        <f>SUM(G24:G24)</f>
        <v>0</v>
      </c>
      <c r="H25" s="40">
        <f>SUM(H24:H24)</f>
        <v>0</v>
      </c>
      <c r="I25" s="40">
        <f>SUM(I24:I24)</f>
        <v>0</v>
      </c>
      <c r="J25" s="40">
        <f>SUM(J24:J24)</f>
        <v>0</v>
      </c>
      <c r="K25" s="42">
        <v>0</v>
      </c>
      <c r="L25" s="42">
        <f>SUM(L24:L24)</f>
        <v>0</v>
      </c>
      <c r="M25" s="42">
        <f>SUM(M24:M24)</f>
        <v>0</v>
      </c>
    </row>
    <row r="26" spans="2:13" ht="30" customHeight="1">
      <c r="B26" s="45"/>
      <c r="C26" s="34"/>
      <c r="D26" s="34"/>
      <c r="E26" s="34"/>
      <c r="F26" s="34" t="s">
        <v>18</v>
      </c>
      <c r="G26" s="42">
        <v>0.45</v>
      </c>
      <c r="H26" s="42">
        <v>0.24</v>
      </c>
      <c r="I26" s="42">
        <v>0.2</v>
      </c>
      <c r="J26" s="42">
        <v>0.05</v>
      </c>
      <c r="K26" s="46"/>
      <c r="L26" s="46"/>
      <c r="M26" s="46"/>
    </row>
    <row r="27" spans="2:13" ht="30.75" customHeight="1">
      <c r="B27" s="45"/>
      <c r="C27" s="34"/>
      <c r="D27" s="34"/>
      <c r="E27" s="34"/>
      <c r="F27" s="34" t="s">
        <v>19</v>
      </c>
      <c r="G27" s="42">
        <f>G25*G26</f>
        <v>0</v>
      </c>
      <c r="H27" s="42">
        <f>H25*H26</f>
        <v>0</v>
      </c>
      <c r="I27" s="42">
        <f>I25*I26</f>
        <v>0</v>
      </c>
      <c r="J27" s="42">
        <f>J25*J26</f>
        <v>0</v>
      </c>
      <c r="K27" s="46"/>
      <c r="L27" s="46"/>
      <c r="M27" s="46"/>
    </row>
  </sheetData>
  <mergeCells count="4">
    <mergeCell ref="B6:D6"/>
    <mergeCell ref="B12:D12"/>
    <mergeCell ref="B5:D5"/>
    <mergeCell ref="B22:D22"/>
  </mergeCells>
  <dataValidations count="1">
    <dataValidation allowBlank="1" showInputMessage="1" showErrorMessage="1" sqref="K26:K27 K14:K16"/>
  </dataValidation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59</vt:i4>
      </vt:variant>
      <vt:variant>
        <vt:lpstr>Named Ranges</vt:lpstr>
      </vt:variant>
      <vt:variant>
        <vt:i4>6</vt:i4>
      </vt:variant>
    </vt:vector>
  </HeadingPairs>
  <TitlesOfParts>
    <vt:vector size="65" baseType="lpstr">
      <vt:lpstr>Aitken E</vt:lpstr>
      <vt:lpstr>Aldridge R</vt:lpstr>
      <vt:lpstr>Austin Hart N</vt:lpstr>
      <vt:lpstr>Bagshaw N</vt:lpstr>
      <vt:lpstr>Balfour J</vt:lpstr>
      <vt:lpstr>Barrie G</vt:lpstr>
      <vt:lpstr>Blacklock A</vt:lpstr>
      <vt:lpstr>Booth C</vt:lpstr>
      <vt:lpstr>Bridgman M</vt:lpstr>
      <vt:lpstr>Brock D</vt:lpstr>
      <vt:lpstr>Burgess S</vt:lpstr>
      <vt:lpstr>Burns A</vt:lpstr>
      <vt:lpstr>Cairns R</vt:lpstr>
      <vt:lpstr>Cardownie S</vt:lpstr>
      <vt:lpstr>Chapman M</vt:lpstr>
      <vt:lpstr>Child M</vt:lpstr>
      <vt:lpstr>Cook B</vt:lpstr>
      <vt:lpstr>Cook N</vt:lpstr>
      <vt:lpstr>Corbett G</vt:lpstr>
      <vt:lpstr>Day C</vt:lpstr>
      <vt:lpstr>Dixon D</vt:lpstr>
      <vt:lpstr>Doran K</vt:lpstr>
      <vt:lpstr>Edie P</vt:lpstr>
      <vt:lpstr>Fullerton C</vt:lpstr>
      <vt:lpstr>Gardner N</vt:lpstr>
      <vt:lpstr>Godzik P</vt:lpstr>
      <vt:lpstr>Griffiths J</vt:lpstr>
      <vt:lpstr>Henderson B</vt:lpstr>
      <vt:lpstr>Henderson R</vt:lpstr>
      <vt:lpstr>Heslop D</vt:lpstr>
      <vt:lpstr>Sheet30</vt:lpstr>
      <vt:lpstr>Hinds L</vt:lpstr>
      <vt:lpstr>Howat S</vt:lpstr>
      <vt:lpstr>Jackson A</vt:lpstr>
      <vt:lpstr>Keil K</vt:lpstr>
      <vt:lpstr>Key D</vt:lpstr>
      <vt:lpstr>Lewis R</vt:lpstr>
      <vt:lpstr>Lunn A</vt:lpstr>
      <vt:lpstr>Main M</vt:lpstr>
      <vt:lpstr>McInnes M</vt:lpstr>
      <vt:lpstr>McVey A</vt:lpstr>
      <vt:lpstr>Milligan E</vt:lpstr>
      <vt:lpstr>Mowat J</vt:lpstr>
      <vt:lpstr>Munro G</vt:lpstr>
      <vt:lpstr>Orr J</vt:lpstr>
      <vt:lpstr>Paterson L</vt:lpstr>
      <vt:lpstr>Perry I</vt:lpstr>
      <vt:lpstr>Rankin A</vt:lpstr>
      <vt:lpstr>Redpath V</vt:lpstr>
      <vt:lpstr>Robson K</vt:lpstr>
      <vt:lpstr>Rose C</vt:lpstr>
      <vt:lpstr>Ross F</vt:lpstr>
      <vt:lpstr>Rust J</vt:lpstr>
      <vt:lpstr>Shields A</vt:lpstr>
      <vt:lpstr>Tymkewycz S</vt:lpstr>
      <vt:lpstr>Walker D</vt:lpstr>
      <vt:lpstr>Whyte I</vt:lpstr>
      <vt:lpstr>Wilson D</vt:lpstr>
      <vt:lpstr>Work N</vt:lpstr>
      <vt:lpstr>'Day C'!Print_Area</vt:lpstr>
      <vt:lpstr>'Lewis R'!Print_Area</vt:lpstr>
      <vt:lpstr>'Milligan E'!Print_Area</vt:lpstr>
      <vt:lpstr>'Paterson L'!Print_Area</vt:lpstr>
      <vt:lpstr>'Shields A'!Print_Area</vt:lpstr>
      <vt:lpstr>'Walker D'!Print_Area</vt:lpstr>
    </vt:vector>
  </TitlesOfParts>
  <Company>City of Edinburgh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Hay</dc:creator>
  <cp:lastModifiedBy>Susan Hay</cp:lastModifiedBy>
  <cp:lastPrinted>2016-03-08T14:50:28Z</cp:lastPrinted>
  <dcterms:created xsi:type="dcterms:W3CDTF">2014-09-12T09:09:07Z</dcterms:created>
  <dcterms:modified xsi:type="dcterms:W3CDTF">2016-03-08T14:59:01Z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-738837537</vt:i4>
  </property>
  <property fmtid="{D5CDD505-2E9C-101B-9397-08002B2CF9AE}" pid="3" name="_NewReviewCycle">
    <vt:lpwstr/>
  </property>
  <property fmtid="{D5CDD505-2E9C-101B-9397-08002B2CF9AE}" pid="4" name="_EmailSubject">
    <vt:lpwstr>Councillors Quarterly Expenses</vt:lpwstr>
  </property>
  <property fmtid="{D5CDD505-2E9C-101B-9397-08002B2CF9AE}" pid="5" name="_AuthorEmail">
    <vt:lpwstr>Susan.Hay@edinburgh.gov.uk</vt:lpwstr>
  </property>
  <property fmtid="{D5CDD505-2E9C-101B-9397-08002B2CF9AE}" pid="6" name="_AuthorEmailDisplayName">
    <vt:lpwstr>Susan Hay</vt:lpwstr>
  </property>
</Properties>
</file>