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docProps/custom.xml" ContentType="application/vnd.openxmlformats-officedocument.custom-properties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5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drawings/drawing5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worksheets/sheet59.xml" ContentType="application/vnd.openxmlformats-officedocument.spreadsheetml.work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760"/>
  </bookViews>
  <sheets>
    <sheet name="Aitken E" sheetId="1" r:id="rId1"/>
    <sheet name="Aldridge R" sheetId="2" r:id="rId2"/>
    <sheet name="Austin Hart N" sheetId="4" r:id="rId3"/>
    <sheet name="Bagshaw N" sheetId="6" r:id="rId4"/>
    <sheet name="Balfour J" sheetId="5" r:id="rId5"/>
    <sheet name="Barrie G" sheetId="7" r:id="rId6"/>
    <sheet name="Blacklock A" sheetId="9" r:id="rId7"/>
    <sheet name="Booth C" sheetId="10" r:id="rId8"/>
    <sheet name="Bridgman M" sheetId="13" r:id="rId9"/>
    <sheet name="Brock D" sheetId="12" r:id="rId10"/>
    <sheet name="Burgess S" sheetId="11" r:id="rId11"/>
    <sheet name="Burns A" sheetId="8" r:id="rId12"/>
    <sheet name="Cairns R" sheetId="16" r:id="rId13"/>
    <sheet name="Cardownie S" sheetId="15" r:id="rId14"/>
    <sheet name="Chapman M" sheetId="14" r:id="rId15"/>
    <sheet name="Child M" sheetId="3" r:id="rId16"/>
    <sheet name="Cook B" sheetId="20" r:id="rId17"/>
    <sheet name="Cook N" sheetId="21" r:id="rId18"/>
    <sheet name="Corbett G" sheetId="19" r:id="rId19"/>
    <sheet name="Day C" sheetId="18" r:id="rId20"/>
    <sheet name="Dixon D" sheetId="17" r:id="rId21"/>
    <sheet name="Donaldson M" sheetId="63" r:id="rId22"/>
    <sheet name="Doran K" sheetId="22" r:id="rId23"/>
    <sheet name="Edie P" sheetId="23" r:id="rId24"/>
    <sheet name="Fullerton C" sheetId="24" r:id="rId25"/>
    <sheet name="Gardner N" sheetId="25" r:id="rId26"/>
    <sheet name="Godzik P" sheetId="26" r:id="rId27"/>
    <sheet name="Griffiths J" sheetId="27" r:id="rId28"/>
    <sheet name="Henderson B" sheetId="29" r:id="rId29"/>
    <sheet name="Henderson R" sheetId="28" r:id="rId30"/>
    <sheet name="Heslop D" sheetId="30" r:id="rId31"/>
    <sheet name="Sheet30" sheetId="31" state="hidden" r:id="rId32"/>
    <sheet name="Hinds L" sheetId="32" r:id="rId33"/>
    <sheet name="Howat S" sheetId="33" r:id="rId34"/>
    <sheet name="Jackson A" sheetId="34" r:id="rId35"/>
    <sheet name="Keil K" sheetId="35" r:id="rId36"/>
    <sheet name="Key D" sheetId="36" r:id="rId37"/>
    <sheet name="Lewis R" sheetId="37" r:id="rId38"/>
    <sheet name="Lunn A" sheetId="38" r:id="rId39"/>
    <sheet name="Main M" sheetId="39" r:id="rId40"/>
    <sheet name="McInnes M" sheetId="40" r:id="rId41"/>
    <sheet name="McVey A" sheetId="41" r:id="rId42"/>
    <sheet name="Milligan E" sheetId="42" r:id="rId43"/>
    <sheet name="Mowat J" sheetId="43" r:id="rId44"/>
    <sheet name="Munro G" sheetId="44" r:id="rId45"/>
    <sheet name="Orr J" sheetId="45" r:id="rId46"/>
    <sheet name="Paterson L" sheetId="46" r:id="rId47"/>
    <sheet name="Perry I" sheetId="47" r:id="rId48"/>
    <sheet name="Rankin A" sheetId="48" r:id="rId49"/>
    <sheet name="Redpath V" sheetId="49" r:id="rId50"/>
    <sheet name="Ritchie L" sheetId="64" r:id="rId51"/>
    <sheet name="Robson K" sheetId="50" r:id="rId52"/>
    <sheet name="Rose C" sheetId="51" r:id="rId53"/>
    <sheet name="Ross F" sheetId="52" r:id="rId54"/>
    <sheet name="Rust J" sheetId="53" r:id="rId55"/>
    <sheet name="Shields A" sheetId="54" r:id="rId56"/>
    <sheet name="Tymkewycz S" sheetId="55" r:id="rId57"/>
    <sheet name="Walker D" sheetId="56" r:id="rId58"/>
    <sheet name="Whyte I" sheetId="57" r:id="rId59"/>
    <sheet name="Wilson D" sheetId="58" r:id="rId60"/>
    <sheet name="Work N" sheetId="59" r:id="rId61"/>
    <sheet name="Sheet2" sheetId="62" r:id="rId62"/>
  </sheets>
  <definedNames>
    <definedName name="_xlnm.Print_Area" localSheetId="0">'Aitken E'!#REF!</definedName>
    <definedName name="_xlnm.Print_Area" localSheetId="21">'Donaldson M'!#REF!</definedName>
    <definedName name="_xlnm.Print_Area" localSheetId="42">'Milligan E'!#REF!</definedName>
    <definedName name="_xlnm.Print_Area" localSheetId="46">'Paterson L'!#REF!</definedName>
    <definedName name="_xlnm.Print_Area" localSheetId="55">'Shields A'!#REF!</definedName>
    <definedName name="_xlnm.Print_Area" localSheetId="57">'Walker D'!#REF!</definedName>
  </definedNames>
  <calcPr calcId="125725"/>
</workbook>
</file>

<file path=xl/calcChain.xml><?xml version="1.0" encoding="utf-8"?>
<calcChain xmlns="http://schemas.openxmlformats.org/spreadsheetml/2006/main">
  <c r="I32" i="25"/>
  <c r="H32"/>
  <c r="M30"/>
  <c r="L30"/>
  <c r="J30"/>
  <c r="J32" s="1"/>
  <c r="I30"/>
  <c r="H30"/>
  <c r="G30"/>
  <c r="G32" s="1"/>
  <c r="J22"/>
  <c r="I22"/>
  <c r="H22"/>
  <c r="G22"/>
  <c r="M20"/>
  <c r="L20"/>
  <c r="M58" i="59" l="1"/>
  <c r="L58"/>
  <c r="J58"/>
  <c r="J60" s="1"/>
  <c r="I58"/>
  <c r="I60" s="1"/>
  <c r="H58"/>
  <c r="H60" s="1"/>
  <c r="G58"/>
  <c r="G60" s="1"/>
  <c r="I50"/>
  <c r="H50"/>
  <c r="M48"/>
  <c r="L48"/>
  <c r="J48"/>
  <c r="J50" s="1"/>
  <c r="I48"/>
  <c r="H48"/>
  <c r="G48"/>
  <c r="G50" s="1"/>
  <c r="J30"/>
  <c r="M28"/>
  <c r="L28"/>
  <c r="K28"/>
  <c r="I28"/>
  <c r="I30" s="1"/>
  <c r="H28"/>
  <c r="H30" s="1"/>
  <c r="G28"/>
  <c r="G30" s="1"/>
  <c r="I20"/>
  <c r="H20"/>
  <c r="M18"/>
  <c r="L18"/>
  <c r="J18"/>
  <c r="J20" s="1"/>
  <c r="I18"/>
  <c r="H18"/>
  <c r="G18"/>
  <c r="G20" s="1"/>
  <c r="I29" i="55" l="1"/>
  <c r="H29"/>
  <c r="M27"/>
  <c r="L27"/>
  <c r="J27"/>
  <c r="J29" s="1"/>
  <c r="I27"/>
  <c r="H27"/>
  <c r="G27"/>
  <c r="G29" s="1"/>
  <c r="G19"/>
  <c r="M17"/>
  <c r="L17"/>
  <c r="K17"/>
  <c r="J17"/>
  <c r="J19" s="1"/>
  <c r="I17"/>
  <c r="I19" s="1"/>
  <c r="H17"/>
  <c r="H19" s="1"/>
  <c r="G17"/>
  <c r="I29" i="52" l="1"/>
  <c r="M27"/>
  <c r="L27"/>
  <c r="K27"/>
  <c r="J27"/>
  <c r="J29" s="1"/>
  <c r="I27"/>
  <c r="H27"/>
  <c r="H29" s="1"/>
  <c r="G27"/>
  <c r="G29" s="1"/>
  <c r="J18"/>
  <c r="I18"/>
  <c r="H18"/>
  <c r="G18"/>
  <c r="M16"/>
  <c r="L16"/>
  <c r="I29" i="64"/>
  <c r="H29"/>
  <c r="M27"/>
  <c r="L27"/>
  <c r="J27"/>
  <c r="J29" s="1"/>
  <c r="I27"/>
  <c r="H27"/>
  <c r="G27"/>
  <c r="G29" s="1"/>
  <c r="G19"/>
  <c r="M17"/>
  <c r="L17"/>
  <c r="K17"/>
  <c r="J17"/>
  <c r="J19" s="1"/>
  <c r="I17"/>
  <c r="I19" s="1"/>
  <c r="H17"/>
  <c r="H19" s="1"/>
  <c r="G17"/>
  <c r="I31" i="48" l="1"/>
  <c r="H31"/>
  <c r="M29"/>
  <c r="L29"/>
  <c r="J29"/>
  <c r="J31" s="1"/>
  <c r="I29"/>
  <c r="H29"/>
  <c r="G29"/>
  <c r="G31" s="1"/>
  <c r="J21"/>
  <c r="I21"/>
  <c r="H21"/>
  <c r="G21"/>
  <c r="M19"/>
  <c r="L19"/>
  <c r="I29" i="41" l="1"/>
  <c r="H29"/>
  <c r="M27"/>
  <c r="L27"/>
  <c r="J27"/>
  <c r="J29" s="1"/>
  <c r="I27"/>
  <c r="H27"/>
  <c r="G27"/>
  <c r="G29" s="1"/>
  <c r="G19"/>
  <c r="M17"/>
  <c r="L17"/>
  <c r="K17"/>
  <c r="J17"/>
  <c r="J19" s="1"/>
  <c r="I17"/>
  <c r="I19" s="1"/>
  <c r="H17"/>
  <c r="H19" s="1"/>
  <c r="G17"/>
  <c r="J29" i="38" l="1"/>
  <c r="G29"/>
  <c r="M27"/>
  <c r="L27"/>
  <c r="J27"/>
  <c r="I27"/>
  <c r="I29" s="1"/>
  <c r="H27"/>
  <c r="H29" s="1"/>
  <c r="G27"/>
  <c r="I19"/>
  <c r="M17"/>
  <c r="L17"/>
  <c r="K17"/>
  <c r="J17"/>
  <c r="J19" s="1"/>
  <c r="I17"/>
  <c r="H17"/>
  <c r="H19" s="1"/>
  <c r="G17"/>
  <c r="G19" s="1"/>
  <c r="J28" i="37" l="1"/>
  <c r="I28"/>
  <c r="H28"/>
  <c r="G28"/>
  <c r="K26"/>
  <c r="J18"/>
  <c r="I18"/>
  <c r="H18"/>
  <c r="M16"/>
  <c r="J16"/>
  <c r="I16"/>
  <c r="H16"/>
  <c r="G16"/>
  <c r="G18" s="1"/>
  <c r="J28" i="36"/>
  <c r="G28"/>
  <c r="M26"/>
  <c r="L26"/>
  <c r="J26"/>
  <c r="I26"/>
  <c r="I28" s="1"/>
  <c r="H26"/>
  <c r="H28" s="1"/>
  <c r="G26"/>
  <c r="J18"/>
  <c r="I18"/>
  <c r="H18"/>
  <c r="G18"/>
  <c r="M16"/>
  <c r="L16"/>
  <c r="J29" i="33"/>
  <c r="I29"/>
  <c r="H29"/>
  <c r="M27"/>
  <c r="J27"/>
  <c r="I27"/>
  <c r="H27"/>
  <c r="G27"/>
  <c r="G29" s="1"/>
  <c r="J19"/>
  <c r="I19"/>
  <c r="H19"/>
  <c r="G19"/>
  <c r="M17"/>
  <c r="L17"/>
  <c r="J28" i="29" l="1"/>
  <c r="I28"/>
  <c r="M26"/>
  <c r="L26"/>
  <c r="J26"/>
  <c r="I26"/>
  <c r="H26"/>
  <c r="H28" s="1"/>
  <c r="G26"/>
  <c r="G28" s="1"/>
  <c r="I18"/>
  <c r="H18"/>
  <c r="M16"/>
  <c r="L16"/>
  <c r="K16"/>
  <c r="J16"/>
  <c r="J18" s="1"/>
  <c r="I16"/>
  <c r="H16"/>
  <c r="G16"/>
  <c r="G18" s="1"/>
  <c r="I29" i="24"/>
  <c r="H29"/>
  <c r="M27"/>
  <c r="L27"/>
  <c r="J27"/>
  <c r="J29" s="1"/>
  <c r="I27"/>
  <c r="H27"/>
  <c r="G27"/>
  <c r="G29" s="1"/>
  <c r="J19"/>
  <c r="I19"/>
  <c r="H19"/>
  <c r="G19"/>
  <c r="M17"/>
  <c r="L17"/>
  <c r="J69" i="17"/>
  <c r="I69"/>
  <c r="H69"/>
  <c r="M67"/>
  <c r="L67"/>
  <c r="K67"/>
  <c r="G67"/>
  <c r="G69" s="1"/>
  <c r="I59"/>
  <c r="H59"/>
  <c r="M57"/>
  <c r="L57"/>
  <c r="J57"/>
  <c r="J59" s="1"/>
  <c r="I57"/>
  <c r="H57"/>
  <c r="G57"/>
  <c r="G59" s="1"/>
  <c r="I29" i="15" l="1"/>
  <c r="M27"/>
  <c r="L27"/>
  <c r="K27"/>
  <c r="J27"/>
  <c r="J29" s="1"/>
  <c r="I27"/>
  <c r="H27"/>
  <c r="H29" s="1"/>
  <c r="G27"/>
  <c r="G29" s="1"/>
  <c r="H19"/>
  <c r="M17"/>
  <c r="L17"/>
  <c r="K17"/>
  <c r="J17"/>
  <c r="J19" s="1"/>
  <c r="I17"/>
  <c r="I19" s="1"/>
  <c r="H17"/>
  <c r="G17"/>
  <c r="G19" s="1"/>
  <c r="J28" i="16"/>
  <c r="I28"/>
  <c r="M26"/>
  <c r="L26"/>
  <c r="J26"/>
  <c r="I26"/>
  <c r="H26"/>
  <c r="H28" s="1"/>
  <c r="G26"/>
  <c r="G28" s="1"/>
  <c r="I18"/>
  <c r="H18"/>
  <c r="M16"/>
  <c r="L16"/>
  <c r="K16"/>
  <c r="J16"/>
  <c r="J18" s="1"/>
  <c r="I16"/>
  <c r="H16"/>
  <c r="G16"/>
  <c r="G18" s="1"/>
  <c r="I29" i="12"/>
  <c r="H29"/>
  <c r="G29"/>
  <c r="M27"/>
  <c r="J27"/>
  <c r="J29" s="1"/>
  <c r="I27"/>
  <c r="H27"/>
  <c r="G27"/>
  <c r="J19"/>
  <c r="I19"/>
  <c r="H19"/>
  <c r="G19"/>
  <c r="M17"/>
  <c r="L17"/>
  <c r="I133" i="13"/>
  <c r="H133"/>
  <c r="M131"/>
  <c r="L131"/>
  <c r="J131"/>
  <c r="J133" s="1"/>
  <c r="I131"/>
  <c r="H131"/>
  <c r="G131"/>
  <c r="G133" s="1"/>
  <c r="G123"/>
  <c r="M121"/>
  <c r="L121"/>
  <c r="K121"/>
  <c r="J121"/>
  <c r="J123" s="1"/>
  <c r="I121"/>
  <c r="I123" s="1"/>
  <c r="H121"/>
  <c r="H123" s="1"/>
  <c r="G121"/>
  <c r="I28" i="7"/>
  <c r="H28"/>
  <c r="M26"/>
  <c r="L26"/>
  <c r="J26"/>
  <c r="J28" s="1"/>
  <c r="I26"/>
  <c r="H26"/>
  <c r="G26"/>
  <c r="G28" s="1"/>
  <c r="G18"/>
  <c r="M16"/>
  <c r="L16"/>
  <c r="K16"/>
  <c r="J16"/>
  <c r="J18" s="1"/>
  <c r="I16"/>
  <c r="I18" s="1"/>
  <c r="H16"/>
  <c r="H18" s="1"/>
  <c r="G16"/>
  <c r="I28" i="23"/>
  <c r="H28"/>
  <c r="M26"/>
  <c r="L26"/>
  <c r="J26"/>
  <c r="J28" s="1"/>
  <c r="I26"/>
  <c r="H26"/>
  <c r="G26"/>
  <c r="G28" s="1"/>
  <c r="G18"/>
  <c r="M16"/>
  <c r="L16"/>
  <c r="K16"/>
  <c r="J16"/>
  <c r="J18" s="1"/>
  <c r="I16"/>
  <c r="I18" s="1"/>
  <c r="H16"/>
  <c r="H18" s="1"/>
  <c r="G16"/>
  <c r="I29" i="2"/>
  <c r="M27"/>
  <c r="L27"/>
  <c r="K27"/>
  <c r="J27"/>
  <c r="J29" s="1"/>
  <c r="I27"/>
  <c r="H27"/>
  <c r="H29" s="1"/>
  <c r="G27"/>
  <c r="G29" s="1"/>
  <c r="J19"/>
  <c r="I19"/>
  <c r="H19"/>
  <c r="G19"/>
  <c r="L17"/>
  <c r="J30" i="58"/>
  <c r="G30"/>
  <c r="M28"/>
  <c r="L28"/>
  <c r="J28"/>
  <c r="I28"/>
  <c r="I30" s="1"/>
  <c r="H28"/>
  <c r="H30" s="1"/>
  <c r="G28"/>
  <c r="I18"/>
  <c r="H18"/>
  <c r="M16"/>
  <c r="L16"/>
  <c r="J16"/>
  <c r="J18" s="1"/>
  <c r="I16"/>
  <c r="H16"/>
  <c r="G16"/>
  <c r="G18" s="1"/>
  <c r="J77" i="56"/>
  <c r="I77"/>
  <c r="H77"/>
  <c r="G77"/>
  <c r="I67"/>
  <c r="M65"/>
  <c r="L65"/>
  <c r="K65"/>
  <c r="J65"/>
  <c r="J67" s="1"/>
  <c r="I65"/>
  <c r="H65"/>
  <c r="H67" s="1"/>
  <c r="G65"/>
  <c r="G67" s="1"/>
  <c r="J29" i="50"/>
  <c r="G29"/>
  <c r="M27"/>
  <c r="L27"/>
  <c r="J27"/>
  <c r="I27"/>
  <c r="I29" s="1"/>
  <c r="H27"/>
  <c r="H29" s="1"/>
  <c r="G27"/>
  <c r="I19"/>
  <c r="M17"/>
  <c r="L17"/>
  <c r="K17"/>
  <c r="J17"/>
  <c r="J19" s="1"/>
  <c r="I17"/>
  <c r="H17"/>
  <c r="H19" s="1"/>
  <c r="G17"/>
  <c r="G19" s="1"/>
  <c r="J28" i="49" l="1"/>
  <c r="G28"/>
  <c r="M26"/>
  <c r="L26"/>
  <c r="J26"/>
  <c r="I26"/>
  <c r="I28" s="1"/>
  <c r="H26"/>
  <c r="H28" s="1"/>
  <c r="G26"/>
  <c r="I18"/>
  <c r="M16"/>
  <c r="L16"/>
  <c r="K16"/>
  <c r="J16"/>
  <c r="J18" s="1"/>
  <c r="I16"/>
  <c r="H16"/>
  <c r="H18" s="1"/>
  <c r="G16"/>
  <c r="G18" s="1"/>
  <c r="J29" i="47"/>
  <c r="G29"/>
  <c r="M27"/>
  <c r="L27"/>
  <c r="J27"/>
  <c r="I27"/>
  <c r="I29" s="1"/>
  <c r="H27"/>
  <c r="H29" s="1"/>
  <c r="G27"/>
  <c r="J19"/>
  <c r="I19"/>
  <c r="H19"/>
  <c r="G19"/>
  <c r="M17"/>
  <c r="L17"/>
  <c r="I29" i="44"/>
  <c r="H29"/>
  <c r="M27"/>
  <c r="L27"/>
  <c r="J27"/>
  <c r="J29" s="1"/>
  <c r="I27"/>
  <c r="H27"/>
  <c r="G27"/>
  <c r="G29" s="1"/>
  <c r="G19"/>
  <c r="M17"/>
  <c r="L17"/>
  <c r="K17"/>
  <c r="J17"/>
  <c r="J19" s="1"/>
  <c r="I17"/>
  <c r="I19" s="1"/>
  <c r="H17"/>
  <c r="H19" s="1"/>
  <c r="G17"/>
  <c r="J110" i="42"/>
  <c r="J66"/>
  <c r="I66"/>
  <c r="H66"/>
  <c r="G64"/>
  <c r="G66" s="1"/>
  <c r="G56"/>
  <c r="M54"/>
  <c r="L54"/>
  <c r="J54"/>
  <c r="J56" s="1"/>
  <c r="I54"/>
  <c r="I56" s="1"/>
  <c r="H54"/>
  <c r="H56" s="1"/>
  <c r="G54"/>
  <c r="J28" i="35" l="1"/>
  <c r="G28"/>
  <c r="M26"/>
  <c r="L26"/>
  <c r="J26"/>
  <c r="I26"/>
  <c r="I28" s="1"/>
  <c r="H26"/>
  <c r="H28" s="1"/>
  <c r="G26"/>
  <c r="I18"/>
  <c r="H18"/>
  <c r="M16"/>
  <c r="L16"/>
  <c r="K16"/>
  <c r="J16"/>
  <c r="J18" s="1"/>
  <c r="I16"/>
  <c r="H16"/>
  <c r="G16"/>
  <c r="G18" s="1"/>
  <c r="I30" i="32"/>
  <c r="M28"/>
  <c r="L28"/>
  <c r="K28"/>
  <c r="J28"/>
  <c r="J30" s="1"/>
  <c r="I28"/>
  <c r="H28"/>
  <c r="H30" s="1"/>
  <c r="G28"/>
  <c r="G30" s="1"/>
  <c r="J20"/>
  <c r="I20"/>
  <c r="H20"/>
  <c r="G20"/>
  <c r="M18"/>
  <c r="L18"/>
  <c r="I29" i="28"/>
  <c r="M27"/>
  <c r="L27"/>
  <c r="K27"/>
  <c r="J27"/>
  <c r="J29" s="1"/>
  <c r="I27"/>
  <c r="H27"/>
  <c r="H29" s="1"/>
  <c r="G27"/>
  <c r="G29" s="1"/>
  <c r="J19"/>
  <c r="I19"/>
  <c r="H19"/>
  <c r="G19"/>
  <c r="M17"/>
  <c r="L17"/>
  <c r="H28" i="27"/>
  <c r="G28"/>
  <c r="M26"/>
  <c r="L26"/>
  <c r="J26"/>
  <c r="J28" s="1"/>
  <c r="I26"/>
  <c r="I28" s="1"/>
  <c r="H26"/>
  <c r="G26"/>
  <c r="M16"/>
  <c r="L16"/>
  <c r="K16"/>
  <c r="J16"/>
  <c r="J18" s="1"/>
  <c r="I16"/>
  <c r="I18" s="1"/>
  <c r="H16"/>
  <c r="H18" s="1"/>
  <c r="G16"/>
  <c r="G18" s="1"/>
  <c r="I29" i="26"/>
  <c r="H29"/>
  <c r="M27"/>
  <c r="L27"/>
  <c r="J27"/>
  <c r="J29" s="1"/>
  <c r="I27"/>
  <c r="H27"/>
  <c r="G27"/>
  <c r="G29" s="1"/>
  <c r="J19"/>
  <c r="I19"/>
  <c r="H19"/>
  <c r="G19"/>
  <c r="L17"/>
  <c r="I29" i="22" l="1"/>
  <c r="H29"/>
  <c r="M27"/>
  <c r="L27"/>
  <c r="J27"/>
  <c r="J29" s="1"/>
  <c r="I27"/>
  <c r="H27"/>
  <c r="G27"/>
  <c r="G29" s="1"/>
  <c r="G19"/>
  <c r="M17"/>
  <c r="L17"/>
  <c r="K17"/>
  <c r="J17"/>
  <c r="J19" s="1"/>
  <c r="I17"/>
  <c r="I19" s="1"/>
  <c r="H17"/>
  <c r="H19" s="1"/>
  <c r="G17"/>
  <c r="J29" i="63"/>
  <c r="I29"/>
  <c r="M27"/>
  <c r="L27"/>
  <c r="J27"/>
  <c r="I27"/>
  <c r="H27"/>
  <c r="H29" s="1"/>
  <c r="G27"/>
  <c r="G29" s="1"/>
  <c r="H19"/>
  <c r="M17"/>
  <c r="L17"/>
  <c r="K17"/>
  <c r="J17"/>
  <c r="J19" s="1"/>
  <c r="I17"/>
  <c r="I19" s="1"/>
  <c r="H17"/>
  <c r="G17"/>
  <c r="G19" s="1"/>
  <c r="J28" i="18"/>
  <c r="I28"/>
  <c r="M26"/>
  <c r="L26"/>
  <c r="J26"/>
  <c r="I26"/>
  <c r="H26"/>
  <c r="H28" s="1"/>
  <c r="G26"/>
  <c r="G28" s="1"/>
  <c r="I18"/>
  <c r="H18"/>
  <c r="M16"/>
  <c r="L16"/>
  <c r="K16"/>
  <c r="J16"/>
  <c r="J18" s="1"/>
  <c r="I16"/>
  <c r="H16"/>
  <c r="G16"/>
  <c r="G18" s="1"/>
  <c r="I28" i="20"/>
  <c r="H28"/>
  <c r="M26"/>
  <c r="L26"/>
  <c r="J26"/>
  <c r="J28" s="1"/>
  <c r="I26"/>
  <c r="H26"/>
  <c r="G26"/>
  <c r="G28" s="1"/>
  <c r="G18"/>
  <c r="M16"/>
  <c r="L16"/>
  <c r="K16"/>
  <c r="J16"/>
  <c r="J18" s="1"/>
  <c r="I16"/>
  <c r="I18" s="1"/>
  <c r="H16"/>
  <c r="H18" s="1"/>
  <c r="G16"/>
  <c r="J28" i="3"/>
  <c r="I28"/>
  <c r="M26"/>
  <c r="L26"/>
  <c r="J26"/>
  <c r="I26"/>
  <c r="H26"/>
  <c r="H28" s="1"/>
  <c r="G26"/>
  <c r="G28" s="1"/>
  <c r="H18"/>
  <c r="M16"/>
  <c r="L16"/>
  <c r="K16"/>
  <c r="J16"/>
  <c r="J18" s="1"/>
  <c r="I16"/>
  <c r="I18" s="1"/>
  <c r="H16"/>
  <c r="G16"/>
  <c r="G18" s="1"/>
  <c r="J30" i="8"/>
  <c r="M28"/>
  <c r="L28"/>
  <c r="J28"/>
  <c r="I28"/>
  <c r="I30" s="1"/>
  <c r="H28"/>
  <c r="H30" s="1"/>
  <c r="G28"/>
  <c r="G30" s="1"/>
  <c r="H20"/>
  <c r="M18"/>
  <c r="L18"/>
  <c r="K18"/>
  <c r="J18"/>
  <c r="J20" s="1"/>
  <c r="I18"/>
  <c r="I20" s="1"/>
  <c r="H18"/>
  <c r="G18"/>
  <c r="G20" s="1"/>
  <c r="J29" i="9"/>
  <c r="G29"/>
  <c r="M27"/>
  <c r="L27"/>
  <c r="J27"/>
  <c r="I27"/>
  <c r="I29" s="1"/>
  <c r="H27"/>
  <c r="H29" s="1"/>
  <c r="G27"/>
  <c r="I19"/>
  <c r="M17"/>
  <c r="L17"/>
  <c r="K17"/>
  <c r="J17"/>
  <c r="J19" s="1"/>
  <c r="I17"/>
  <c r="H17"/>
  <c r="H19" s="1"/>
  <c r="G17"/>
  <c r="G19" s="1"/>
  <c r="J28" i="4"/>
  <c r="M26"/>
  <c r="L26"/>
  <c r="J26"/>
  <c r="I26"/>
  <c r="I28" s="1"/>
  <c r="H26"/>
  <c r="H28" s="1"/>
  <c r="G26"/>
  <c r="G28" s="1"/>
  <c r="H18"/>
  <c r="M16"/>
  <c r="L16"/>
  <c r="K16"/>
  <c r="J16"/>
  <c r="J18" s="1"/>
  <c r="I16"/>
  <c r="I18" s="1"/>
  <c r="H16"/>
  <c r="G16"/>
  <c r="G18" s="1"/>
  <c r="H55" i="54"/>
  <c r="M53"/>
  <c r="L53"/>
  <c r="J53"/>
  <c r="J55" s="1"/>
  <c r="I53"/>
  <c r="I55" s="1"/>
  <c r="H53"/>
  <c r="G53"/>
  <c r="G55" s="1"/>
  <c r="J45"/>
  <c r="H45"/>
  <c r="M43"/>
  <c r="L43"/>
  <c r="K43"/>
  <c r="J43"/>
  <c r="I43"/>
  <c r="I45" s="1"/>
  <c r="H43"/>
  <c r="G43"/>
  <c r="G45" s="1"/>
  <c r="J30" i="45"/>
  <c r="L28"/>
  <c r="K28"/>
  <c r="J28"/>
  <c r="I28"/>
  <c r="I30" s="1"/>
  <c r="H28"/>
  <c r="H30" s="1"/>
  <c r="G28"/>
  <c r="G30" s="1"/>
  <c r="J20"/>
  <c r="I20"/>
  <c r="H20"/>
  <c r="G20"/>
  <c r="M18"/>
  <c r="L18"/>
  <c r="I31" i="39"/>
  <c r="M29"/>
  <c r="L29"/>
  <c r="J29"/>
  <c r="J31" s="1"/>
  <c r="I29"/>
  <c r="H29"/>
  <c r="H31" s="1"/>
  <c r="G29"/>
  <c r="G31" s="1"/>
  <c r="J21"/>
  <c r="I21"/>
  <c r="H21"/>
  <c r="G21"/>
  <c r="M19"/>
  <c r="L19"/>
  <c r="J28" i="19"/>
  <c r="I28"/>
  <c r="H28"/>
  <c r="G28"/>
  <c r="L26"/>
  <c r="J18"/>
  <c r="G18"/>
  <c r="M16"/>
  <c r="K16"/>
  <c r="I16"/>
  <c r="I18" s="1"/>
  <c r="H16"/>
  <c r="H18" s="1"/>
  <c r="G16"/>
  <c r="M26" i="14"/>
  <c r="L26"/>
  <c r="J26"/>
  <c r="J28" s="1"/>
  <c r="I26"/>
  <c r="I28" s="1"/>
  <c r="H26"/>
  <c r="H28" s="1"/>
  <c r="G26"/>
  <c r="G28" s="1"/>
  <c r="J18"/>
  <c r="H18"/>
  <c r="M16"/>
  <c r="L16"/>
  <c r="K16"/>
  <c r="J16"/>
  <c r="I16"/>
  <c r="I18" s="1"/>
  <c r="H16"/>
  <c r="G16"/>
  <c r="G18" s="1"/>
  <c r="J29" i="11"/>
  <c r="H29"/>
  <c r="L27"/>
  <c r="J27"/>
  <c r="I27"/>
  <c r="I29" s="1"/>
  <c r="H27"/>
  <c r="G27"/>
  <c r="G29" s="1"/>
  <c r="I19"/>
  <c r="G19"/>
  <c r="M17"/>
  <c r="L17"/>
  <c r="K17"/>
  <c r="J17"/>
  <c r="J19" s="1"/>
  <c r="I17"/>
  <c r="H17"/>
  <c r="H19" s="1"/>
  <c r="G17"/>
  <c r="J29" i="10"/>
  <c r="I29"/>
  <c r="M27"/>
  <c r="L27"/>
  <c r="J27"/>
  <c r="I27"/>
  <c r="H27"/>
  <c r="H29" s="1"/>
  <c r="G27"/>
  <c r="G29" s="1"/>
  <c r="H19"/>
  <c r="M17"/>
  <c r="L17"/>
  <c r="K17"/>
  <c r="J17"/>
  <c r="J19" s="1"/>
  <c r="I17"/>
  <c r="I19" s="1"/>
  <c r="H17"/>
  <c r="G17"/>
  <c r="G19" s="1"/>
  <c r="J29" i="6"/>
  <c r="M27"/>
  <c r="L27"/>
  <c r="J27"/>
  <c r="I27"/>
  <c r="I29" s="1"/>
  <c r="H27"/>
  <c r="H29" s="1"/>
  <c r="G27"/>
  <c r="G29" s="1"/>
  <c r="H19"/>
  <c r="M17"/>
  <c r="L17"/>
  <c r="K17"/>
  <c r="J17"/>
  <c r="J19" s="1"/>
  <c r="I17"/>
  <c r="I19" s="1"/>
  <c r="H17"/>
  <c r="G17"/>
  <c r="G19" s="1"/>
  <c r="I34" i="57"/>
  <c r="M32"/>
  <c r="L32"/>
  <c r="J32"/>
  <c r="J34" s="1"/>
  <c r="I32"/>
  <c r="H32"/>
  <c r="H34" s="1"/>
  <c r="G32"/>
  <c r="G34" s="1"/>
  <c r="I24"/>
  <c r="M22"/>
  <c r="L22"/>
  <c r="J22"/>
  <c r="J24" s="1"/>
  <c r="H22"/>
  <c r="H24" s="1"/>
  <c r="G22"/>
  <c r="G24" s="1"/>
  <c r="J29" i="53" l="1"/>
  <c r="I29"/>
  <c r="M27"/>
  <c r="L27"/>
  <c r="J27"/>
  <c r="I27"/>
  <c r="H27"/>
  <c r="H29" s="1"/>
  <c r="G27"/>
  <c r="G29" s="1"/>
  <c r="H19"/>
  <c r="G19"/>
  <c r="M17"/>
  <c r="L17"/>
  <c r="J17"/>
  <c r="J19" s="1"/>
  <c r="I17"/>
  <c r="I19" s="1"/>
  <c r="H17"/>
  <c r="G17"/>
  <c r="J28" i="51"/>
  <c r="I28"/>
  <c r="M26"/>
  <c r="L26"/>
  <c r="J26"/>
  <c r="I26"/>
  <c r="H26"/>
  <c r="H28" s="1"/>
  <c r="G26"/>
  <c r="G28" s="1"/>
  <c r="H18"/>
  <c r="M16"/>
  <c r="L16"/>
  <c r="K16"/>
  <c r="J16"/>
  <c r="J18" s="1"/>
  <c r="I16"/>
  <c r="I18" s="1"/>
  <c r="H16"/>
  <c r="G16"/>
  <c r="G18" s="1"/>
  <c r="I38" i="46"/>
  <c r="H38"/>
  <c r="M36"/>
  <c r="L36"/>
  <c r="J36"/>
  <c r="J38" s="1"/>
  <c r="I36"/>
  <c r="H36"/>
  <c r="G36"/>
  <c r="G38" s="1"/>
  <c r="J27"/>
  <c r="I27"/>
  <c r="H27"/>
  <c r="G27"/>
  <c r="M25"/>
  <c r="L25"/>
  <c r="G25"/>
  <c r="J27" i="43"/>
  <c r="I27"/>
  <c r="K25"/>
  <c r="J25"/>
  <c r="I25"/>
  <c r="H25"/>
  <c r="H27" s="1"/>
  <c r="G25"/>
  <c r="G27" s="1"/>
  <c r="J17"/>
  <c r="G17"/>
  <c r="M15"/>
  <c r="K15"/>
  <c r="J15"/>
  <c r="I15"/>
  <c r="I17" s="1"/>
  <c r="H15"/>
  <c r="H17" s="1"/>
  <c r="G15"/>
  <c r="J28" i="40"/>
  <c r="M26"/>
  <c r="L26"/>
  <c r="J26"/>
  <c r="I26"/>
  <c r="I28" s="1"/>
  <c r="H26"/>
  <c r="H28" s="1"/>
  <c r="G26"/>
  <c r="G28" s="1"/>
  <c r="H18"/>
  <c r="M16"/>
  <c r="L16"/>
  <c r="K16"/>
  <c r="J16"/>
  <c r="J18" s="1"/>
  <c r="I16"/>
  <c r="I18" s="1"/>
  <c r="H16"/>
  <c r="G16"/>
  <c r="G18" s="1"/>
  <c r="I29" i="34"/>
  <c r="H29"/>
  <c r="M27"/>
  <c r="L27"/>
  <c r="J27"/>
  <c r="J29" s="1"/>
  <c r="I27"/>
  <c r="H27"/>
  <c r="G27"/>
  <c r="G29" s="1"/>
  <c r="G19"/>
  <c r="M17"/>
  <c r="L17"/>
  <c r="K17"/>
  <c r="J17"/>
  <c r="J19" s="1"/>
  <c r="I17"/>
  <c r="I19" s="1"/>
  <c r="H17"/>
  <c r="H19" s="1"/>
  <c r="G17"/>
  <c r="I30" i="30"/>
  <c r="H30"/>
  <c r="M28"/>
  <c r="L28"/>
  <c r="J28"/>
  <c r="J30" s="1"/>
  <c r="I28"/>
  <c r="H28"/>
  <c r="G28"/>
  <c r="G30" s="1"/>
  <c r="J20"/>
  <c r="G20"/>
  <c r="M18"/>
  <c r="L18"/>
  <c r="J18"/>
  <c r="I18"/>
  <c r="I20" s="1"/>
  <c r="H18"/>
  <c r="H20" s="1"/>
  <c r="G18"/>
  <c r="J29" i="21"/>
  <c r="I29"/>
  <c r="M27"/>
  <c r="L27"/>
  <c r="J27"/>
  <c r="I27"/>
  <c r="H27"/>
  <c r="H29" s="1"/>
  <c r="G27"/>
  <c r="G29" s="1"/>
  <c r="H19"/>
  <c r="G19"/>
  <c r="M17"/>
  <c r="L17"/>
  <c r="J17"/>
  <c r="J19" s="1"/>
  <c r="I17"/>
  <c r="I19" s="1"/>
  <c r="H17"/>
  <c r="G17"/>
  <c r="J29" i="5"/>
  <c r="G29"/>
  <c r="M27"/>
  <c r="L27"/>
  <c r="J27"/>
  <c r="I27"/>
  <c r="I29" s="1"/>
  <c r="H27"/>
  <c r="H29" s="1"/>
  <c r="G27"/>
  <c r="I19"/>
  <c r="H19"/>
  <c r="M17"/>
  <c r="L17"/>
  <c r="J17"/>
  <c r="J19" s="1"/>
  <c r="I17"/>
  <c r="H17"/>
  <c r="G17"/>
  <c r="G19" s="1"/>
  <c r="H28" i="1"/>
  <c r="G28"/>
  <c r="M26"/>
  <c r="L26"/>
  <c r="J26"/>
  <c r="J28" s="1"/>
  <c r="I26"/>
  <c r="I28" s="1"/>
  <c r="H26"/>
  <c r="G26"/>
  <c r="J18"/>
  <c r="I18"/>
  <c r="M16"/>
  <c r="L16"/>
  <c r="J16"/>
  <c r="I16"/>
  <c r="H16"/>
  <c r="H18" s="1"/>
  <c r="G16"/>
  <c r="G18" s="1"/>
</calcChain>
</file>

<file path=xl/sharedStrings.xml><?xml version="1.0" encoding="utf-8"?>
<sst xmlns="http://schemas.openxmlformats.org/spreadsheetml/2006/main" count="3180" uniqueCount="478">
  <si>
    <t>2015 - 2016 Expenditure</t>
  </si>
  <si>
    <t>Members Name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</si>
  <si>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</si>
  <si>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</si>
  <si>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</si>
  <si>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</si>
  <si>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</si>
  <si>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</si>
  <si>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</si>
  <si>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</si>
  <si>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</si>
  <si>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</si>
  <si>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</si>
  <si>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</si>
  <si>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</si>
  <si>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</si>
  <si>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</si>
  <si>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</si>
  <si>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Sub Total</t>
  </si>
  <si>
    <t>Rate</t>
  </si>
  <si>
    <t>Cash Value of Mileage Claim</t>
  </si>
  <si>
    <t>Conference/Visit - Expenses</t>
  </si>
  <si>
    <t>Annual Bus Pass - Paid by CEC</t>
  </si>
  <si>
    <t>J Balfour</t>
  </si>
  <si>
    <t xml:space="preserve">Convener Governance, Risk &amp; Best Value </t>
  </si>
  <si>
    <t xml:space="preserve">Councillor </t>
  </si>
  <si>
    <t>N Cook</t>
  </si>
  <si>
    <t>D Heslop</t>
  </si>
  <si>
    <t>Annual Bus Pass Paid by CEC</t>
  </si>
  <si>
    <t>A Jackson</t>
  </si>
  <si>
    <t>M McInnes</t>
  </si>
  <si>
    <t>J Mowat</t>
  </si>
  <si>
    <t>L Paterson</t>
  </si>
  <si>
    <t>Surgeries</t>
  </si>
  <si>
    <t>Kirkliston &amp; Davidson's Mains</t>
  </si>
  <si>
    <t>Ratho &amp; District Community Council</t>
  </si>
  <si>
    <t>Ratho</t>
  </si>
  <si>
    <t>Queensferry Care in the Community AGM</t>
  </si>
  <si>
    <t>South Queensferry</t>
  </si>
  <si>
    <t>Surgery
Queensferry &amp; District Community Council</t>
  </si>
  <si>
    <t>Almond Neighbourhood Partnership Business Meeting</t>
  </si>
  <si>
    <t>C Rose</t>
  </si>
  <si>
    <t xml:space="preserve">Opposition Group Leader </t>
  </si>
  <si>
    <t>J Rust</t>
  </si>
  <si>
    <t>Apr 15-Mar 16</t>
  </si>
  <si>
    <t>Mobile Phone</t>
  </si>
  <si>
    <t>Apr 15-Feb 16</t>
  </si>
  <si>
    <t>Contract Taxi Charge</t>
  </si>
  <si>
    <t>2015- 2016 Expenditure</t>
  </si>
  <si>
    <t>Apr 15-Mar16</t>
  </si>
  <si>
    <t>Mobile Phones</t>
  </si>
  <si>
    <t>2015 - 2016Expenditure</t>
  </si>
  <si>
    <t>South Queensferry
South Queensferry</t>
  </si>
  <si>
    <t>Planning Application Community Engagement Event</t>
  </si>
  <si>
    <t>Community Council</t>
  </si>
  <si>
    <t xml:space="preserve">Kirkliston   </t>
  </si>
  <si>
    <t>I Whyte</t>
  </si>
  <si>
    <t>Scotland Excel Executive Sub Committee - Glasgow</t>
  </si>
  <si>
    <t>Rail Fare</t>
  </si>
  <si>
    <t>Scotland Excel Executive Sub &amp; Joint Committee - Glasgow City Chambers</t>
  </si>
  <si>
    <t xml:space="preserve">Parking
</t>
  </si>
  <si>
    <t xml:space="preserve">£4.50
</t>
  </si>
  <si>
    <t xml:space="preserve">Scotland Excel Executive Sub &amp; Joint Committee - Glasgow </t>
  </si>
  <si>
    <t xml:space="preserve">Mobile Phone </t>
  </si>
  <si>
    <t xml:space="preserve">
0.45</t>
  </si>
  <si>
    <t xml:space="preserve"> </t>
  </si>
  <si>
    <t>N Bagshaw</t>
  </si>
  <si>
    <t>C Booth</t>
  </si>
  <si>
    <t>S Burgess</t>
  </si>
  <si>
    <t>Opposition Group Leader</t>
  </si>
  <si>
    <t>Sustainable Scotland Network Conference - Glasgow</t>
  </si>
  <si>
    <t>Conference Fee
Rail Fare</t>
  </si>
  <si>
    <t xml:space="preserve">£90.00
</t>
  </si>
  <si>
    <t>2014 - 2015 Expenditure</t>
  </si>
  <si>
    <t>M Chapman</t>
  </si>
  <si>
    <t>Apr 15-Jul 15</t>
  </si>
  <si>
    <t>G Corbett</t>
  </si>
  <si>
    <t>M Main</t>
  </si>
  <si>
    <t>J Orr</t>
  </si>
  <si>
    <t>Position Held</t>
  </si>
  <si>
    <t>Local Government Pension Scheme Training Seminar - Glasgow</t>
  </si>
  <si>
    <t>A Shields</t>
  </si>
  <si>
    <t>Current Position held</t>
  </si>
  <si>
    <t>Culture &amp; Sport Committee - City Chambers</t>
  </si>
  <si>
    <t>Taxi</t>
  </si>
  <si>
    <t>Davidson's Mains &amp; Silverknowes Association</t>
  </si>
  <si>
    <t>Davidson's Mains</t>
  </si>
  <si>
    <t>Almond Neighbourhood Partnership Agenda Planning Meeting - South Queensferry</t>
  </si>
  <si>
    <t>Cramond &amp; Barnton Community Council</t>
  </si>
  <si>
    <t>Cramond</t>
  </si>
  <si>
    <t xml:space="preserve">Surgery </t>
  </si>
  <si>
    <t>Queensferry District Communtiy Council</t>
  </si>
  <si>
    <t>Governance, Risk and Best Value Committee - City Chambers</t>
  </si>
  <si>
    <t>Group Meeting - City Chambers
Davidson's Mains &amp; Silverknowes Association</t>
  </si>
  <si>
    <t>Taxi
Davidson's Mains</t>
  </si>
  <si>
    <t xml:space="preserve">£4.80
</t>
  </si>
  <si>
    <t xml:space="preserve">Kirkliston Community Council </t>
  </si>
  <si>
    <t>Kirkliston</t>
  </si>
  <si>
    <t>Health, Social Care &amp; Housing Committee - City Chambers
Davidson's Mains &amp; Silverknowes Association</t>
  </si>
  <si>
    <t>Taxi
Davidson's Mains</t>
  </si>
  <si>
    <t xml:space="preserve">£5.35
</t>
  </si>
  <si>
    <t>Culture &amp; Sport Committee - City Chambers
Kirkliston Community Council</t>
  </si>
  <si>
    <t>Taxi
Kirkliston</t>
  </si>
  <si>
    <t xml:space="preserve">£5.35
</t>
  </si>
  <si>
    <t>Annual bus pass - paid by CEC</t>
  </si>
  <si>
    <t>Risk Register Training - City Chambers</t>
  </si>
  <si>
    <t>N  Austin Hart</t>
  </si>
  <si>
    <t xml:space="preserve">Vice Convener of Culture &amp; Sport </t>
  </si>
  <si>
    <t>A Blacklock</t>
  </si>
  <si>
    <t>Vice Convener of Regulatory Committee</t>
  </si>
  <si>
    <t>A Burns</t>
  </si>
  <si>
    <t xml:space="preserve">Leader of the Council </t>
  </si>
  <si>
    <t>Co-operative Councils Innovation Network - Rochdale</t>
  </si>
  <si>
    <t>M Child</t>
  </si>
  <si>
    <t>B Cook</t>
  </si>
  <si>
    <t>C Day</t>
  </si>
  <si>
    <t>M Donaldson</t>
  </si>
  <si>
    <t>Sep 15-Mar 16</t>
  </si>
  <si>
    <t>K Doran</t>
  </si>
  <si>
    <t>16 Jun 2015</t>
  </si>
  <si>
    <t>P Godzik</t>
  </si>
  <si>
    <t>J Griffiths</t>
  </si>
  <si>
    <t>R Henderson</t>
  </si>
  <si>
    <t>02 Jun 2015</t>
  </si>
  <si>
    <t>L Hinds</t>
  </si>
  <si>
    <t>09 Jun 2015</t>
  </si>
  <si>
    <t>K Keil</t>
  </si>
  <si>
    <t>E Milligan</t>
  </si>
  <si>
    <t>Constituent Correspondence
Surgery</t>
  </si>
  <si>
    <t xml:space="preserve">City Chambers
Stenhouse </t>
  </si>
  <si>
    <t>Constituent Correspondence</t>
  </si>
  <si>
    <t>City Chambers</t>
  </si>
  <si>
    <t>Full Council</t>
  </si>
  <si>
    <t>Development Management Sub Committee of the Planning Committee</t>
  </si>
  <si>
    <t>Licensing Board</t>
  </si>
  <si>
    <t xml:space="preserve">Constituent Correspondence
SW Neighbourhood Partnership </t>
  </si>
  <si>
    <t>City Chambers
Gorgie</t>
  </si>
  <si>
    <t>Planning Committee</t>
  </si>
  <si>
    <t>Education, Children &amp; Families Committee</t>
  </si>
  <si>
    <t>Culture &amp; Leisure Committee</t>
  </si>
  <si>
    <t>Planning Local Review Body</t>
  </si>
  <si>
    <t>Planning Visits</t>
  </si>
  <si>
    <t xml:space="preserve">Licensing Board
Surgery </t>
  </si>
  <si>
    <t>City Chambers
Stenhouse</t>
  </si>
  <si>
    <t>Constituent Correspondence
Licensing Board Event</t>
  </si>
  <si>
    <t>City Chambers
Edinburgh</t>
  </si>
  <si>
    <t>Jazz Festival Board Meeting</t>
  </si>
  <si>
    <t>Licensing Visits</t>
  </si>
  <si>
    <t>Licensing pre Meeting</t>
  </si>
  <si>
    <t>Ecomony Committee</t>
  </si>
  <si>
    <t>Group Meeting
Full Council</t>
  </si>
  <si>
    <t>Telephone Claim Form</t>
  </si>
  <si>
    <r>
      <t xml:space="preserve">Telephone Line Rental for use of personal telephone and computer for </t>
    </r>
    <r>
      <rPr>
        <b/>
        <u/>
        <sz val="12"/>
        <rFont val="Arial"/>
        <family val="2"/>
      </rPr>
      <t>approved</t>
    </r>
    <r>
      <rPr>
        <sz val="12"/>
        <rFont val="Arial"/>
        <family val="2"/>
      </rPr>
      <t xml:space="preserve"> duties</t>
    </r>
  </si>
  <si>
    <t>Period Covered</t>
  </si>
  <si>
    <t>Please Insert Dates</t>
  </si>
  <si>
    <t>Amount Claimed be 50% of line rental Costs</t>
  </si>
  <si>
    <t>From</t>
  </si>
  <si>
    <t>To</t>
  </si>
  <si>
    <t>£</t>
  </si>
  <si>
    <r>
      <t xml:space="preserve">Telephone Line Rental for second line for </t>
    </r>
    <r>
      <rPr>
        <b/>
        <u/>
        <sz val="12"/>
        <rFont val="Arial"/>
        <family val="2"/>
      </rPr>
      <t>approved</t>
    </r>
    <r>
      <rPr>
        <sz val="12"/>
        <rFont val="Arial"/>
        <family val="2"/>
      </rPr>
      <t xml:space="preserve"> duties use</t>
    </r>
  </si>
  <si>
    <t>Receipted cost of expense</t>
  </si>
  <si>
    <r>
      <t xml:space="preserve">Telephone and computer costs (apart from calls or line rental) necessarily incurred for </t>
    </r>
    <r>
      <rPr>
        <b/>
        <u/>
        <sz val="12"/>
        <rFont val="Arial"/>
        <family val="2"/>
      </rPr>
      <t>approved</t>
    </r>
    <r>
      <rPr>
        <sz val="12"/>
        <rFont val="Arial"/>
        <family val="2"/>
      </rPr>
      <t xml:space="preserve"> duties</t>
    </r>
  </si>
  <si>
    <r>
      <t xml:space="preserve">Calls made in respect of </t>
    </r>
    <r>
      <rPr>
        <b/>
        <u/>
        <sz val="12"/>
        <rFont val="Arial"/>
        <family val="2"/>
      </rPr>
      <t>approved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duties, upon a home telephone, networked personal computer, fax machine, or personal mobile telephone</t>
    </r>
  </si>
  <si>
    <t>Total Claimed</t>
  </si>
  <si>
    <t>G Munro</t>
  </si>
  <si>
    <t>Vice Convener Economy Committee</t>
  </si>
  <si>
    <t>01 Jun 2015</t>
  </si>
  <si>
    <t>I Perry</t>
  </si>
  <si>
    <t>V Redpath</t>
  </si>
  <si>
    <t>K Robson</t>
  </si>
  <si>
    <t xml:space="preserve">D Walker </t>
  </si>
  <si>
    <t>Clerical Work</t>
  </si>
  <si>
    <t>Clerical Work
Group Executive</t>
  </si>
  <si>
    <t>Finance &amp; Resources Committee</t>
  </si>
  <si>
    <t>Pentland Park Board</t>
  </si>
  <si>
    <t>Flotterstone</t>
  </si>
  <si>
    <t>Health Social Care &amp; Housing Committee</t>
  </si>
  <si>
    <t>Licensing Signing</t>
  </si>
  <si>
    <t>Communities &amp; Neighbourhood Committee
Labour Group Meeting</t>
  </si>
  <si>
    <t>City Chambers
City Chambers</t>
  </si>
  <si>
    <t xml:space="preserve">£3.90
</t>
  </si>
  <si>
    <t>Murray Estates Presentation</t>
  </si>
  <si>
    <t>East Neighbourhood Education Briefing</t>
  </si>
  <si>
    <t>Clerical Work
Meeting with Official</t>
  </si>
  <si>
    <t>City Chambers
City Chambers</t>
  </si>
  <si>
    <t>Clerical Work
Group Meeting</t>
  </si>
  <si>
    <t xml:space="preserve">Communities &amp; Neighbourhood Committee </t>
  </si>
  <si>
    <t>Group Meeting</t>
  </si>
  <si>
    <t>Group Away Day</t>
  </si>
  <si>
    <t>Licensing Committee</t>
  </si>
  <si>
    <t>Hermitage of Braid</t>
  </si>
  <si>
    <t>Moblie Phone</t>
  </si>
  <si>
    <t>D Wilson</t>
  </si>
  <si>
    <t>Lord Provost</t>
  </si>
  <si>
    <t>25-27 Apr 2015</t>
  </si>
  <si>
    <t xml:space="preserve">Running the London Marathon - London </t>
  </si>
  <si>
    <t xml:space="preserve">Subsistence
Taxi </t>
  </si>
  <si>
    <t xml:space="preserve">£64.17
</t>
  </si>
  <si>
    <t>11-13 May 2015</t>
  </si>
  <si>
    <t xml:space="preserve">Garden Party &amp; Lord Lieutenants AGM - London
</t>
  </si>
  <si>
    <t>Subsistence
Taxi 
Rail Fare
Accommodation</t>
  </si>
  <si>
    <t>£59.01
£198.50</t>
  </si>
  <si>
    <r>
      <rPr>
        <i/>
        <sz val="12"/>
        <rFont val="Arial"/>
        <family val="2"/>
      </rPr>
      <t>£</t>
    </r>
    <r>
      <rPr>
        <sz val="12"/>
        <rFont val="Arial"/>
        <family val="2"/>
      </rPr>
      <t xml:space="preserve">33.98
</t>
    </r>
    <r>
      <rPr>
        <i/>
        <sz val="12"/>
        <rFont val="Arial"/>
        <family val="2"/>
      </rPr>
      <t>£</t>
    </r>
    <r>
      <rPr>
        <sz val="12"/>
        <rFont val="Arial"/>
        <family val="2"/>
      </rPr>
      <t xml:space="preserve">106.50
</t>
    </r>
  </si>
  <si>
    <t>22-25 Jun 2015</t>
  </si>
  <si>
    <t>Twinning Anniversary - Florence Italy</t>
  </si>
  <si>
    <t xml:space="preserve">Travel </t>
  </si>
  <si>
    <t>R Aldridge</t>
  </si>
  <si>
    <t xml:space="preserve">Councillor  </t>
  </si>
  <si>
    <t>P Edie</t>
  </si>
  <si>
    <t>G Barrie</t>
  </si>
  <si>
    <t>2015 -  2016 Expenditure</t>
  </si>
  <si>
    <t>M Bridgman</t>
  </si>
  <si>
    <t>Convener Regulatory Committee</t>
  </si>
  <si>
    <t>Neighbourhood Alliance Meeting
Portobello &amp; Craigmillar Neighbourhood Partnership Board/Forum</t>
  </si>
  <si>
    <t xml:space="preserve">Craigmillar
Portobello
</t>
  </si>
  <si>
    <t>PARC/CCG Event 
Meeting with HM Inspector of Constabulary</t>
  </si>
  <si>
    <t xml:space="preserve">Niddrie
City Chambers
</t>
  </si>
  <si>
    <t>Portobello &amp; Craigmillar Families, Children and Young People
Meeting with Director
Meeting with Director</t>
  </si>
  <si>
    <t>Craigmillar
City Chambers</t>
  </si>
  <si>
    <t>Meeting with CCTV Manager</t>
  </si>
  <si>
    <t>Portobello &amp; Craigmillar Neighbourhood Partnership APM/You Decide Steering Group</t>
  </si>
  <si>
    <t>East Neighbourhood Centre</t>
  </si>
  <si>
    <t>Portobello &amp; Craigmillar Neighbourhood Partnership Community Safety Sub Group</t>
  </si>
  <si>
    <t>Meeting with Officials - Police &amp; Fire Scrutiny Committee APM</t>
  </si>
  <si>
    <t>Licensing Board
Portobello Community Council</t>
  </si>
  <si>
    <t xml:space="preserve">City Chambers
Portobello
</t>
  </si>
  <si>
    <t>Meeting with Official</t>
  </si>
  <si>
    <t>Meeting with Official
Surgery
Surgery</t>
  </si>
  <si>
    <t>City Chambers
Bingham
Magdalene</t>
  </si>
  <si>
    <t>Communities &amp; Neighbourhoods Committee Towerbank Briefing</t>
  </si>
  <si>
    <t>Site Visit Niddrie Burn Remedial Works</t>
  </si>
  <si>
    <t>Jack Kane Centre</t>
  </si>
  <si>
    <t>Area Control Room visit - Police Scotland
Group Meeting
Surgery
Surgery</t>
  </si>
  <si>
    <t>Bilston Glen
City Chambers
Portobello
Niddrie</t>
  </si>
  <si>
    <t>Portobello &amp; Craigmillar Neighbourhood Partnership &amp; Regeneration Sub
You Decide Steering Group</t>
  </si>
  <si>
    <t>Craigmillar
East Neighbourhood Centre</t>
  </si>
  <si>
    <t>Portobello &amp; Craigmillar Neighbourhood Partnership 
Meeting with Group Leader
Portobello &amp; Craigmillar Neighbourhood Partnership Meeting
Families, Children &amp; Young People Sub</t>
  </si>
  <si>
    <t xml:space="preserve">Portobello
City Chambers
Portobello
</t>
  </si>
  <si>
    <t xml:space="preserve">Site Meeting </t>
  </si>
  <si>
    <t>Magdalene</t>
  </si>
  <si>
    <t>Briefing from Police Scotland
Group Meeting</t>
  </si>
  <si>
    <t>City Chambers
City Chambers</t>
  </si>
  <si>
    <t>HRA Capital Programme Meeting</t>
  </si>
  <si>
    <t>Lothian Reserve Forces &amp; Cadet Association Committee Meeting</t>
  </si>
  <si>
    <t>Edinburgh</t>
  </si>
  <si>
    <t>You Decide! Meeting</t>
  </si>
  <si>
    <t>Tour of Craigmillar Castle
Housing Pledges Working Group</t>
  </si>
  <si>
    <t xml:space="preserve">Craigmillar
City Chambers
</t>
  </si>
  <si>
    <t>PARC Board Meeting</t>
  </si>
  <si>
    <t>Group Meeting
Surgery
Surgery</t>
  </si>
  <si>
    <t>City Chambers
Bingham 
Magdalene</t>
  </si>
  <si>
    <t>Castlebrae Lambourgini Challenge
Visit Constituent
Management Meeting</t>
  </si>
  <si>
    <t>Castlebrae
Portobello/Craigmillar
Jack Kane Centre</t>
  </si>
  <si>
    <t>CCTV Meeting
Portobello/Craigmillar Area Board &amp; Environment Forum</t>
  </si>
  <si>
    <t xml:space="preserve">City Chambers
East Neighbourhood Office
</t>
  </si>
  <si>
    <t>Finance &amp; Resource Committee</t>
  </si>
  <si>
    <t>Meeting with Officials
Group Away Day
Surgery
Surgery</t>
  </si>
  <si>
    <t>City Chambers
Museum of Edinburgh
Portobello
Niddrie</t>
  </si>
  <si>
    <t>Meeting with Chief Executive
Community Council</t>
  </si>
  <si>
    <t>City Chambers
Craigmillar</t>
  </si>
  <si>
    <t>Meeting with Official
The Venchie Leasing Agreement Meeting</t>
  </si>
  <si>
    <t xml:space="preserve">Craigmillar
Craigmillar
</t>
  </si>
  <si>
    <t>Community Policing SLA Working Group
Firefighter Heritage Trail Meeting
Meeting Constituent</t>
  </si>
  <si>
    <t>City Chambers
City Chambers
City Chambers</t>
  </si>
  <si>
    <t>Meeting Towerbank Parents</t>
  </si>
  <si>
    <t xml:space="preserve">Portobello </t>
  </si>
  <si>
    <t>Meeting with Official
Group Meeting</t>
  </si>
  <si>
    <t>Bingham
City Chambers</t>
  </si>
  <si>
    <t>Health, Social Care &amp; Housing Committee</t>
  </si>
  <si>
    <t>Commonwealth Tree Event Meeting
Bluebird Care Meeting
Neighbourhood Partnership Community Safety Sub Group
Meeting with Police Scotland
Community Council AGM</t>
  </si>
  <si>
    <t xml:space="preserve">Craigmillar
Craigmillar
Craigmillar
City Chambers
Bingham
</t>
  </si>
  <si>
    <t>Edinburgh Partnership Board
Portobello Reporter Anniversary Celebration</t>
  </si>
  <si>
    <t xml:space="preserve">Grassmarket
Portobello 
</t>
  </si>
  <si>
    <t>Edinburgh Tenants Federation AGM</t>
  </si>
  <si>
    <t xml:space="preserve">Licensing Board </t>
  </si>
  <si>
    <t>Neighbourhood Partnership Families, Children &amp; Young People Sub Site Meeting
Meeting with Tribe Porty
Bingham 50+ AGM</t>
  </si>
  <si>
    <t>Portobello/Craigmillar
Portobello/Craigmillar
Bingham</t>
  </si>
  <si>
    <t>Caring in Craigmillar Group Meeting
Commonwealth Community Tree Event</t>
  </si>
  <si>
    <t xml:space="preserve">Craigmillar
Craigmillar 
</t>
  </si>
  <si>
    <t>Neighbourhood Partnership Housing Sub Group
PARC Board meeting</t>
  </si>
  <si>
    <t>Portobello/Craigmillar 
Niddrie</t>
  </si>
  <si>
    <t>Meeting re Castlebrae High School</t>
  </si>
  <si>
    <t xml:space="preserve">Castlebrae </t>
  </si>
  <si>
    <t>Management Meeting</t>
  </si>
  <si>
    <t>Meeting with Officials</t>
  </si>
  <si>
    <t>Visit with Consitiuents</t>
  </si>
  <si>
    <t xml:space="preserve">Bingham </t>
  </si>
  <si>
    <t>Meeting with Constituent
Additional Licensing Board</t>
  </si>
  <si>
    <t xml:space="preserve">City Chambers
City Chambers
</t>
  </si>
  <si>
    <t>Site Meeting
Cre8te Board Meeting</t>
  </si>
  <si>
    <t>Portobello
Edinburgh</t>
  </si>
  <si>
    <t>Neighbourhood Partnership Housing and Regeneration Sub Committee
Meeting with Officials
Neighbourhood Partnership Area Board Forum</t>
  </si>
  <si>
    <t xml:space="preserve">Portobello/Craigmillar
City Chambers
Portobello/Craigmillar
</t>
  </si>
  <si>
    <t>Defib Presentation</t>
  </si>
  <si>
    <t>Craigmillar</t>
  </si>
  <si>
    <t>SNP Group Budget Meeting
Surgery
Surgery</t>
  </si>
  <si>
    <t>City Chambers
Bingham
Magdalene</t>
  </si>
  <si>
    <t>Health &amp; Social Care Committee
CCTV Meeting
Community Council</t>
  </si>
  <si>
    <t>City Chambers
City Chambers
Craigmillar</t>
  </si>
  <si>
    <t>SNP Group Budget Meeting
Police &amp; Fire APM</t>
  </si>
  <si>
    <t>SNP Group Meeting
Surgery
Surgery</t>
  </si>
  <si>
    <t>City Chambers
Portobello
Niddrie</t>
  </si>
  <si>
    <t>Coalition Away Day
SNP Group Meeting</t>
  </si>
  <si>
    <t>Head Teacher Appointment for Portobello High School</t>
  </si>
  <si>
    <t>Portobello</t>
  </si>
  <si>
    <t>Full Council
Group Meeting</t>
  </si>
  <si>
    <t>Police &amp; Fire Scrutiny Committee</t>
  </si>
  <si>
    <t>Tram Briefing
SNP Group Meeting</t>
  </si>
  <si>
    <t>Communities &amp; Neighbourhood Committee
Towerbank Briefing</t>
  </si>
  <si>
    <t>City Chambers
Edinburgh</t>
  </si>
  <si>
    <t>Local Scrutiny Summit
Neighbourhood Partnership Meeting</t>
  </si>
  <si>
    <t xml:space="preserve">Pollock Halls
Portobello/Craigmillar
</t>
  </si>
  <si>
    <t>Licensing Board
Management Committee Meeting
Community Council</t>
  </si>
  <si>
    <t>City Chambers
Bingham
Portobello</t>
  </si>
  <si>
    <t xml:space="preserve">Meeting with Constituents </t>
  </si>
  <si>
    <t>Surgery
Surgery</t>
  </si>
  <si>
    <t>Bingham
Magdalene</t>
  </si>
  <si>
    <t>Education, Children &amp; Families Committee
Towerbank Briefing
Jack Kane Centre Management Comittee Meeting</t>
  </si>
  <si>
    <t xml:space="preserve">City Chambers
Edinburgh
Craigmillar
</t>
  </si>
  <si>
    <t>The Ventie &amp; Neighbourhood Alliance Visits
Area Board &amp; Environmental Forum</t>
  </si>
  <si>
    <t xml:space="preserve">Niddire
Portobello/Craigmillar
</t>
  </si>
  <si>
    <t>SNP Group Meeting
Visiting Consitiuents
Surgery
Surgery</t>
  </si>
  <si>
    <t>City Chambers
Bingham
Portobello
Niddrie</t>
  </si>
  <si>
    <t>Licensing Forum &amp; Board Joint Meeting
Community Council</t>
  </si>
  <si>
    <t>Local Development Plan 2 Briefing 
SNP Group Meeting</t>
  </si>
  <si>
    <t>SNP Group Meeting</t>
  </si>
  <si>
    <t>Neighbourhood Partnership Community Safety Sub Committee</t>
  </si>
  <si>
    <t>Licensing Board
Community Council</t>
  </si>
  <si>
    <t>City Chambers
Portobello</t>
  </si>
  <si>
    <t>Meet with Constituent
Neighbourhood Partnership Housing &amp; Regeneration Sub Committee</t>
  </si>
  <si>
    <t xml:space="preserve">Craigmillar
Craigmillar
</t>
  </si>
  <si>
    <t>Police &amp; Fire Scrutiny  Committee Workshop
Jack Kane Centre Management Committee Meeting</t>
  </si>
  <si>
    <t xml:space="preserve">City Chambers
Craigmillar
</t>
  </si>
  <si>
    <t>SNP Group Briefings
Surgery
Surgery</t>
  </si>
  <si>
    <t>Neighbourhood Partnership Business Meeting</t>
  </si>
  <si>
    <t>Portobello/Craigmillar</t>
  </si>
  <si>
    <t>Neighbourhood Partnership Board/Environment Forum</t>
  </si>
  <si>
    <t>SNP Group Briefing
Surgery
Surgery</t>
  </si>
  <si>
    <t>Health &amp; Social Care Committee
Community Council</t>
  </si>
  <si>
    <t>Book Festival Launch
SNP Group Briefings</t>
  </si>
  <si>
    <t>Craigmillar
City Chambers</t>
  </si>
  <si>
    <t>Recruitment Skills Centre Visit
SNP Group Meeting</t>
  </si>
  <si>
    <t>Fort Kinnaird
City Chambers</t>
  </si>
  <si>
    <t>Chronicle Online Session
Neighbourhood Partnership Meeting</t>
  </si>
  <si>
    <t xml:space="preserve">Niddrie
Portobello/Craigmillar
</t>
  </si>
  <si>
    <t>Police &amp; Fire Scrutiny Committee
Meeting with Constituents</t>
  </si>
  <si>
    <t>SNP Group Briefing &amp; Meeting
Portobello for Young People Event</t>
  </si>
  <si>
    <t xml:space="preserve">City Chambers
Portobello
</t>
  </si>
  <si>
    <t>Caring in Craigmillar AGM
Management Meeting</t>
  </si>
  <si>
    <t>Craigmillar
Jack Kane Centre</t>
  </si>
  <si>
    <t>SNP Group Briefing
Castleview PS Nativity</t>
  </si>
  <si>
    <t>City Chambers
Niddrie</t>
  </si>
  <si>
    <t>City Chambers
Bingham
Magdalane</t>
  </si>
  <si>
    <t>Children &amp; Families Committee
Community Council</t>
  </si>
  <si>
    <t>Police &amp; Fire Scrutiny Committee
PARC Meeting</t>
  </si>
  <si>
    <t>Licensing Board
Surgery
Surgery</t>
  </si>
  <si>
    <t>Venchie Christmas Event</t>
  </si>
  <si>
    <t>Niddrie</t>
  </si>
  <si>
    <t>D Brock</t>
  </si>
  <si>
    <t>Apr 15 - Jun 15</t>
  </si>
  <si>
    <t>R Cairns</t>
  </si>
  <si>
    <t xml:space="preserve">Current Position Held </t>
  </si>
  <si>
    <t>S Cardownie</t>
  </si>
  <si>
    <t>Depute Convener</t>
  </si>
  <si>
    <t>Apr 15 - Feb 15</t>
  </si>
  <si>
    <t xml:space="preserve">01 - 02 Sep 2015
</t>
  </si>
  <si>
    <t xml:space="preserve">Conde Nast Treveller Readers Awards - London
</t>
  </si>
  <si>
    <t>Breakfast
Lunch
Dinner
Taxi
Rail Fare</t>
  </si>
  <si>
    <t xml:space="preserve">£7.35
£3.30
£23.00
</t>
  </si>
  <si>
    <t>£10.00
£296.50</t>
  </si>
  <si>
    <t>D Dixon</t>
  </si>
  <si>
    <t>Walkabout</t>
  </si>
  <si>
    <t>Broomhouse</t>
  </si>
  <si>
    <t>Site Visit</t>
  </si>
  <si>
    <t>Sighthill</t>
  </si>
  <si>
    <t>The Big Project Meeting
Coummunity Council</t>
  </si>
  <si>
    <t>Saughton
Longstone</t>
  </si>
  <si>
    <t>Meeting with Officials
Meeting with Officials</t>
  </si>
  <si>
    <t>Westerhailes
Westerhailes</t>
  </si>
  <si>
    <t>Gorgie Memorial Hall Management Meeting</t>
  </si>
  <si>
    <t>Westfield</t>
  </si>
  <si>
    <t>Meeting with Officials/Constituent</t>
  </si>
  <si>
    <t>Dumbryden</t>
  </si>
  <si>
    <t>Meeting with Developers</t>
  </si>
  <si>
    <t>Longstone</t>
  </si>
  <si>
    <t>Tenant &amp; Resident Group</t>
  </si>
  <si>
    <t>Redhall</t>
  </si>
  <si>
    <t>Meeting with Official at Murrayburn Primary School</t>
  </si>
  <si>
    <t>Meeting with Officails</t>
  </si>
  <si>
    <t>Residents Association</t>
  </si>
  <si>
    <t>Hailesland</t>
  </si>
  <si>
    <t xml:space="preserve">Community Council </t>
  </si>
  <si>
    <t>Gorgie/Dalry</t>
  </si>
  <si>
    <t xml:space="preserve">
Westerhailes</t>
  </si>
  <si>
    <t>Stenhouse/Saughton Mains</t>
  </si>
  <si>
    <t>SW Strategic Chairs</t>
  </si>
  <si>
    <t xml:space="preserve">Westerhailes   </t>
  </si>
  <si>
    <t>Napier University - Sighthill Campus</t>
  </si>
  <si>
    <t>Big Project</t>
  </si>
  <si>
    <t>Sighthill/Broomhouse &amp; Parkhead Community Council</t>
  </si>
  <si>
    <t>Pre meet SW Community Safety Action Group
SW CSAG</t>
  </si>
  <si>
    <t xml:space="preserve">Gorgie  </t>
  </si>
  <si>
    <t>Westehailes</t>
  </si>
  <si>
    <t>S W Neighbourhood Partnership Meeting</t>
  </si>
  <si>
    <t>Gorgie</t>
  </si>
  <si>
    <t>Edinburgh &amp; Lothians Greenspace Trust</t>
  </si>
  <si>
    <t>Swanston</t>
  </si>
  <si>
    <t>Parkhead</t>
  </si>
  <si>
    <t>Gorgie War Memorial Hall Management Committee
Redhall Tenants &amp; Resident Group</t>
  </si>
  <si>
    <t xml:space="preserve">Gorgie
Redhall
</t>
  </si>
  <si>
    <t>Westerhailes</t>
  </si>
  <si>
    <t>South West Neighbourhood Partnership Community Safety Meeting</t>
  </si>
  <si>
    <t xml:space="preserve">Stenhouse </t>
  </si>
  <si>
    <t>South West Neighbourhood Funding Panel</t>
  </si>
  <si>
    <t>Oxgangs Young People's Centre</t>
  </si>
  <si>
    <t>Oxgangs</t>
  </si>
  <si>
    <t>Heritage Lottery Fund</t>
  </si>
  <si>
    <t>Saughton Park</t>
  </si>
  <si>
    <t>Kingsknowe</t>
  </si>
  <si>
    <t>Edinburgh &amp; Lothians Greenspace Trust Board Meeting</t>
  </si>
  <si>
    <t>Gorgie War Memorial Hall Management Committee 
Community Council</t>
  </si>
  <si>
    <t>Gorgie
Carrickvale</t>
  </si>
  <si>
    <t>The Big Project Management Committee</t>
  </si>
  <si>
    <t>Redhall Tenants &amp; Residents Group</t>
  </si>
  <si>
    <t>C Fullerton</t>
  </si>
  <si>
    <t>B Henderson</t>
  </si>
  <si>
    <t>S Howat</t>
  </si>
  <si>
    <t>May 2015</t>
  </si>
  <si>
    <t>D Key</t>
  </si>
  <si>
    <t>R Lewis</t>
  </si>
  <si>
    <t xml:space="preserve">Convener Culture &amp; Sport </t>
  </si>
  <si>
    <t>A Lunn</t>
  </si>
  <si>
    <t>Annual Bus Pass - Paid  by CEC</t>
  </si>
  <si>
    <t>Vice Convener Transport &amp; Environment</t>
  </si>
  <si>
    <t>A Rankin</t>
  </si>
  <si>
    <t xml:space="preserve">Convener Finance &amp; Budget </t>
  </si>
  <si>
    <t>Scotland Excel Meeting - Glasgow</t>
  </si>
  <si>
    <t>Apr 15 - Feb 16</t>
  </si>
  <si>
    <t>L Ritchie</t>
  </si>
  <si>
    <t>Sep 15 - Mar 16</t>
  </si>
  <si>
    <t>F Ross</t>
  </si>
  <si>
    <t>Depute Leader of the Council</t>
  </si>
  <si>
    <t>Apr 15- Mar 16</t>
  </si>
  <si>
    <t>26-27 Mar 2015</t>
  </si>
  <si>
    <t xml:space="preserve">Start Ed in - Tech Event at Museum of London </t>
  </si>
  <si>
    <t>Flight
Rail Fare (Sleeper)</t>
  </si>
  <si>
    <t>£69.66
£151.60</t>
  </si>
  <si>
    <t>04-06 Nov 2015</t>
  </si>
  <si>
    <t>Eurocities AMG &amp; Conference 2015 - Copenhagen - Denmark</t>
  </si>
  <si>
    <t>Flights
Rail Fare
Accommodation</t>
  </si>
  <si>
    <t xml:space="preserve">£81.67
£6.98
</t>
  </si>
  <si>
    <t>S Tymkewycz</t>
  </si>
  <si>
    <t>N Work</t>
  </si>
  <si>
    <t xml:space="preserve">29 Jun - 03 Jul 2015
</t>
  </si>
  <si>
    <t xml:space="preserve">McCrae's Battalion Trust - Contalmaison,France
</t>
  </si>
  <si>
    <t>Home to Waverley Station
Accommodation/Coach
Breakfast
Lunch
O/Seas subs
O/Seas subs
Lunch
Dinner
Waverley to Erskine Home
Erskine Home to Home</t>
  </si>
  <si>
    <t>10
4
17</t>
  </si>
  <si>
    <t xml:space="preserve">4
</t>
  </si>
  <si>
    <t xml:space="preserve">630.00
3.39
3.79
68.55
35.00
7.64
5.29
</t>
  </si>
  <si>
    <t>Convener of Lothian Valuation Joint Board</t>
  </si>
  <si>
    <t>A McVey</t>
  </si>
  <si>
    <t xml:space="preserve">M E Aitken </t>
  </si>
  <si>
    <t>Depute Convener/Councillor</t>
  </si>
  <si>
    <t>N Gardner</t>
  </si>
  <si>
    <t>Torness Local Steering Group -  Dunbar</t>
  </si>
  <si>
    <t>Nuclear Free Local Authority Meeting - Manchester</t>
  </si>
  <si>
    <t xml:space="preserve">Convener Economy Committee </t>
  </si>
  <si>
    <t xml:space="preserve">Convener  Communities &amp; Neighbourhood </t>
  </si>
  <si>
    <t xml:space="preserve">Vice Convener  Finance &amp; Budget </t>
  </si>
  <si>
    <t>Vice Convener  Health,Social Care &amp; Housing Committee</t>
  </si>
  <si>
    <t>Vice Convener Education, Children &amp; Families</t>
  </si>
  <si>
    <t xml:space="preserve">Convener  Education, Children &amp; Families  </t>
  </si>
  <si>
    <t>Convener Police &amp; Fire Scrutiny</t>
  </si>
  <si>
    <t xml:space="preserve">Convener Health, Social Care &amp; Housing Committee </t>
  </si>
  <si>
    <t xml:space="preserve">Convener Transport &amp; Environment </t>
  </si>
  <si>
    <t>Vice Convener Planning Committee</t>
  </si>
  <si>
    <t>Convener Licensing Board</t>
  </si>
  <si>
    <t xml:space="preserve">Convener Planning Committee </t>
  </si>
</sst>
</file>

<file path=xl/styles.xml><?xml version="1.0" encoding="utf-8"?>
<styleSheet xmlns="http://schemas.openxmlformats.org/spreadsheetml/2006/main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b/>
      <u/>
      <sz val="11"/>
      <name val="Arial"/>
    </font>
    <font>
      <i/>
      <sz val="12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u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4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Border="1"/>
    <xf numFmtId="0" fontId="5" fillId="0" borderId="0" xfId="0" applyFont="1" applyBorder="1"/>
    <xf numFmtId="164" fontId="7" fillId="0" borderId="0" xfId="0" applyNumberFormat="1" applyFont="1" applyBorder="1"/>
    <xf numFmtId="0" fontId="8" fillId="0" borderId="0" xfId="0" applyFont="1"/>
    <xf numFmtId="164" fontId="9" fillId="0" borderId="0" xfId="0" applyNumberFormat="1" applyFont="1" applyBorder="1"/>
    <xf numFmtId="0" fontId="8" fillId="2" borderId="5" xfId="0" applyFont="1" applyFill="1" applyBorder="1"/>
    <xf numFmtId="164" fontId="7" fillId="0" borderId="3" xfId="0" applyNumberFormat="1" applyFont="1" applyBorder="1"/>
    <xf numFmtId="0" fontId="8" fillId="0" borderId="3" xfId="0" applyFont="1" applyBorder="1"/>
    <xf numFmtId="0" fontId="8" fillId="0" borderId="5" xfId="0" applyFont="1" applyBorder="1"/>
    <xf numFmtId="165" fontId="8" fillId="0" borderId="5" xfId="0" applyNumberFormat="1" applyFont="1" applyBorder="1"/>
    <xf numFmtId="0" fontId="8" fillId="2" borderId="3" xfId="0" applyFont="1" applyFill="1" applyBorder="1"/>
    <xf numFmtId="0" fontId="8" fillId="3" borderId="0" xfId="0" applyFont="1" applyFill="1"/>
    <xf numFmtId="0" fontId="8" fillId="0" borderId="0" xfId="0" applyFont="1" applyBorder="1"/>
    <xf numFmtId="0" fontId="7" fillId="0" borderId="0" xfId="0" applyFont="1" applyBorder="1"/>
    <xf numFmtId="164" fontId="8" fillId="4" borderId="8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165" fontId="8" fillId="4" borderId="5" xfId="0" applyNumberFormat="1" applyFont="1" applyFill="1" applyBorder="1"/>
    <xf numFmtId="0" fontId="8" fillId="2" borderId="8" xfId="0" applyFont="1" applyFill="1" applyBorder="1"/>
    <xf numFmtId="0" fontId="7" fillId="0" borderId="0" xfId="0" applyFont="1"/>
    <xf numFmtId="8" fontId="8" fillId="0" borderId="5" xfId="0" applyNumberFormat="1" applyFont="1" applyBorder="1"/>
    <xf numFmtId="164" fontId="8" fillId="0" borderId="8" xfId="0" applyNumberFormat="1" applyFont="1" applyBorder="1" applyProtection="1">
      <protection locked="0"/>
    </xf>
    <xf numFmtId="20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5" xfId="0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164" fontId="7" fillId="0" borderId="8" xfId="0" applyNumberFormat="1" applyFont="1" applyBorder="1"/>
    <xf numFmtId="164" fontId="9" fillId="0" borderId="1" xfId="0" applyNumberFormat="1" applyFont="1" applyBorder="1"/>
    <xf numFmtId="165" fontId="8" fillId="3" borderId="0" xfId="0" applyNumberFormat="1" applyFont="1" applyFill="1"/>
    <xf numFmtId="164" fontId="8" fillId="0" borderId="8" xfId="0" applyNumberFormat="1" applyFont="1" applyBorder="1" applyAlignment="1" applyProtection="1">
      <alignment horizontal="right"/>
      <protection locked="0"/>
    </xf>
    <xf numFmtId="164" fontId="8" fillId="0" borderId="3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 wrapText="1"/>
    </xf>
    <xf numFmtId="8" fontId="8" fillId="4" borderId="5" xfId="0" applyNumberFormat="1" applyFont="1" applyFill="1" applyBorder="1"/>
    <xf numFmtId="0" fontId="8" fillId="0" borderId="5" xfId="0" applyFont="1" applyBorder="1" applyAlignment="1">
      <alignment wrapText="1"/>
    </xf>
    <xf numFmtId="0" fontId="6" fillId="0" borderId="0" xfId="0" applyFont="1" applyProtection="1">
      <protection locked="0"/>
    </xf>
    <xf numFmtId="0" fontId="4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7" fontId="0" fillId="0" borderId="0" xfId="0" applyNumberFormat="1" applyProtection="1">
      <protection hidden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0" fontId="13" fillId="0" borderId="0" xfId="0" applyFont="1"/>
    <xf numFmtId="0" fontId="11" fillId="0" borderId="0" xfId="0" applyFont="1" applyBorder="1"/>
    <xf numFmtId="0" fontId="12" fillId="0" borderId="0" xfId="0" applyFont="1" applyBorder="1"/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/>
    <xf numFmtId="0" fontId="14" fillId="0" borderId="0" xfId="0" applyFont="1" applyBorder="1"/>
    <xf numFmtId="0" fontId="8" fillId="0" borderId="5" xfId="0" applyFont="1" applyFill="1" applyBorder="1"/>
    <xf numFmtId="0" fontId="8" fillId="0" borderId="5" xfId="0" applyFont="1" applyFill="1" applyBorder="1" applyAlignment="1">
      <alignment wrapText="1"/>
    </xf>
    <xf numFmtId="165" fontId="8" fillId="0" borderId="5" xfId="0" applyNumberFormat="1" applyFont="1" applyFill="1" applyBorder="1"/>
    <xf numFmtId="165" fontId="8" fillId="0" borderId="5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right"/>
    </xf>
    <xf numFmtId="164" fontId="8" fillId="0" borderId="8" xfId="0" applyNumberFormat="1" applyFont="1" applyBorder="1"/>
    <xf numFmtId="0" fontId="12" fillId="0" borderId="0" xfId="0" applyFont="1" applyAlignment="1">
      <alignment horizontal="right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8" fontId="8" fillId="0" borderId="3" xfId="0" applyNumberFormat="1" applyFont="1" applyBorder="1"/>
    <xf numFmtId="164" fontId="8" fillId="5" borderId="8" xfId="0" applyNumberFormat="1" applyFont="1" applyFill="1" applyBorder="1" applyAlignment="1">
      <alignment horizontal="right"/>
    </xf>
    <xf numFmtId="0" fontId="8" fillId="5" borderId="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wrapText="1"/>
    </xf>
    <xf numFmtId="0" fontId="8" fillId="5" borderId="5" xfId="0" applyFont="1" applyFill="1" applyBorder="1"/>
    <xf numFmtId="165" fontId="8" fillId="5" borderId="5" xfId="0" applyNumberFormat="1" applyFont="1" applyFill="1" applyBorder="1"/>
    <xf numFmtId="0" fontId="0" fillId="0" borderId="0" xfId="0" applyFill="1"/>
    <xf numFmtId="17" fontId="0" fillId="0" borderId="0" xfId="0" applyNumberFormat="1" applyFill="1" applyProtection="1">
      <protection hidden="1"/>
    </xf>
    <xf numFmtId="8" fontId="8" fillId="5" borderId="5" xfId="0" applyNumberFormat="1" applyFont="1" applyFill="1" applyBorder="1"/>
    <xf numFmtId="8" fontId="4" fillId="0" borderId="0" xfId="0" applyNumberFormat="1" applyFont="1"/>
    <xf numFmtId="0" fontId="0" fillId="0" borderId="0" xfId="0" applyBorder="1"/>
    <xf numFmtId="164" fontId="8" fillId="5" borderId="8" xfId="0" applyNumberFormat="1" applyFont="1" applyFill="1" applyBorder="1" applyAlignment="1"/>
    <xf numFmtId="49" fontId="8" fillId="0" borderId="8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Protection="1">
      <protection locked="0"/>
    </xf>
    <xf numFmtId="0" fontId="8" fillId="0" borderId="8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 wrapText="1"/>
    </xf>
    <xf numFmtId="15" fontId="8" fillId="0" borderId="8" xfId="0" applyNumberFormat="1" applyFont="1" applyBorder="1" applyAlignment="1">
      <alignment horizontal="right" wrapText="1"/>
    </xf>
    <xf numFmtId="15" fontId="8" fillId="0" borderId="3" xfId="0" applyNumberFormat="1" applyFont="1" applyBorder="1"/>
    <xf numFmtId="49" fontId="8" fillId="0" borderId="8" xfId="0" applyNumberFormat="1" applyFont="1" applyBorder="1" applyAlignment="1">
      <alignment horizontal="right" wrapText="1"/>
    </xf>
    <xf numFmtId="8" fontId="8" fillId="0" borderId="5" xfId="0" applyNumberFormat="1" applyFont="1" applyBorder="1" applyAlignment="1">
      <alignment horizontal="right" wrapText="1"/>
    </xf>
    <xf numFmtId="8" fontId="8" fillId="3" borderId="0" xfId="0" applyNumberFormat="1" applyFont="1" applyFill="1"/>
    <xf numFmtId="164" fontId="8" fillId="0" borderId="8" xfId="0" applyNumberFormat="1" applyFont="1" applyBorder="1" applyAlignment="1">
      <alignment horizontal="left" wrapText="1"/>
    </xf>
    <xf numFmtId="164" fontId="8" fillId="0" borderId="8" xfId="0" applyNumberFormat="1" applyFont="1" applyBorder="1" applyAlignment="1">
      <alignment wrapText="1"/>
    </xf>
    <xf numFmtId="0" fontId="8" fillId="0" borderId="5" xfId="0" applyFont="1" applyBorder="1" applyAlignment="1">
      <alignment horizontal="right" wrapText="1"/>
    </xf>
    <xf numFmtId="0" fontId="13" fillId="0" borderId="0" xfId="0" applyFont="1" applyBorder="1"/>
    <xf numFmtId="166" fontId="8" fillId="0" borderId="5" xfId="0" applyNumberFormat="1" applyFont="1" applyBorder="1" applyAlignment="1">
      <alignment horizontal="right" wrapText="1"/>
    </xf>
    <xf numFmtId="0" fontId="18" fillId="0" borderId="0" xfId="0" applyFont="1" applyBorder="1"/>
    <xf numFmtId="164" fontId="8" fillId="0" borderId="8" xfId="0" applyNumberFormat="1" applyFont="1" applyFill="1" applyBorder="1" applyAlignment="1">
      <alignment horizontal="center"/>
    </xf>
    <xf numFmtId="14" fontId="8" fillId="0" borderId="5" xfId="0" applyNumberFormat="1" applyFont="1" applyFill="1" applyBorder="1" applyAlignment="1">
      <alignment wrapText="1"/>
    </xf>
    <xf numFmtId="164" fontId="8" fillId="0" borderId="8" xfId="0" applyNumberFormat="1" applyFont="1" applyFill="1" applyBorder="1" applyAlignment="1">
      <alignment horizontal="center" wrapText="1"/>
    </xf>
    <xf numFmtId="164" fontId="8" fillId="0" borderId="8" xfId="0" applyNumberFormat="1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/>
    <xf numFmtId="0" fontId="13" fillId="0" borderId="1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 applyProtection="1"/>
    <xf numFmtId="165" fontId="8" fillId="0" borderId="5" xfId="0" applyNumberFormat="1" applyFont="1" applyBorder="1" applyProtection="1"/>
    <xf numFmtId="0" fontId="8" fillId="3" borderId="0" xfId="0" applyFont="1" applyFill="1" applyProtection="1"/>
    <xf numFmtId="165" fontId="8" fillId="0" borderId="5" xfId="0" applyNumberFormat="1" applyFont="1" applyBorder="1" applyAlignment="1" applyProtection="1">
      <alignment horizontal="right" wrapText="1"/>
    </xf>
    <xf numFmtId="165" fontId="8" fillId="3" borderId="0" xfId="0" applyNumberFormat="1" applyFont="1" applyFill="1" applyProtection="1"/>
    <xf numFmtId="0" fontId="8" fillId="0" borderId="0" xfId="0" applyFont="1" applyProtection="1"/>
    <xf numFmtId="0" fontId="4" fillId="2" borderId="4" xfId="0" applyFont="1" applyFill="1" applyBorder="1" applyAlignment="1" applyProtection="1">
      <alignment horizontal="center" wrapText="1"/>
    </xf>
    <xf numFmtId="0" fontId="8" fillId="2" borderId="5" xfId="0" applyFont="1" applyFill="1" applyBorder="1" applyProtection="1"/>
    <xf numFmtId="164" fontId="8" fillId="0" borderId="8" xfId="0" applyNumberFormat="1" applyFont="1" applyBorder="1" applyAlignment="1" applyProtection="1">
      <alignment horizontal="right"/>
    </xf>
    <xf numFmtId="20" fontId="8" fillId="0" borderId="5" xfId="0" applyNumberFormat="1" applyFont="1" applyBorder="1" applyProtection="1"/>
    <xf numFmtId="0" fontId="8" fillId="0" borderId="5" xfId="0" applyFont="1" applyBorder="1" applyAlignment="1" applyProtection="1">
      <alignment wrapText="1"/>
    </xf>
    <xf numFmtId="0" fontId="8" fillId="2" borderId="8" xfId="0" applyFont="1" applyFill="1" applyBorder="1" applyProtection="1"/>
    <xf numFmtId="0" fontId="7" fillId="0" borderId="0" xfId="0" applyFont="1" applyProtection="1"/>
    <xf numFmtId="0" fontId="4" fillId="2" borderId="8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wrapText="1"/>
    </xf>
    <xf numFmtId="164" fontId="7" fillId="0" borderId="8" xfId="0" applyNumberFormat="1" applyFont="1" applyBorder="1" applyProtection="1"/>
    <xf numFmtId="0" fontId="4" fillId="0" borderId="0" xfId="0" applyFont="1" applyProtection="1"/>
    <xf numFmtId="8" fontId="4" fillId="0" borderId="0" xfId="0" applyNumberFormat="1" applyFont="1" applyProtection="1"/>
    <xf numFmtId="8" fontId="4" fillId="0" borderId="0" xfId="0" quotePrefix="1" applyNumberFormat="1" applyFont="1" applyAlignment="1" applyProtection="1">
      <alignment horizontal="right"/>
    </xf>
    <xf numFmtId="164" fontId="8" fillId="0" borderId="8" xfId="0" applyNumberFormat="1" applyFont="1" applyBorder="1" applyAlignment="1" applyProtection="1">
      <alignment wrapText="1"/>
    </xf>
    <xf numFmtId="0" fontId="8" fillId="0" borderId="5" xfId="0" applyFont="1" applyBorder="1" applyAlignment="1" applyProtection="1">
      <alignment horizontal="right" wrapText="1"/>
    </xf>
    <xf numFmtId="0" fontId="11" fillId="0" borderId="0" xfId="0" applyFont="1" applyProtection="1"/>
    <xf numFmtId="0" fontId="11" fillId="0" borderId="1" xfId="0" applyFont="1" applyBorder="1" applyProtection="1"/>
    <xf numFmtId="0" fontId="12" fillId="0" borderId="1" xfId="0" applyFont="1" applyBorder="1" applyProtection="1"/>
    <xf numFmtId="0" fontId="12" fillId="0" borderId="0" xfId="0" applyFont="1" applyProtection="1"/>
    <xf numFmtId="0" fontId="13" fillId="0" borderId="0" xfId="0" applyFont="1" applyProtection="1"/>
    <xf numFmtId="0" fontId="11" fillId="0" borderId="2" xfId="0" applyFont="1" applyBorder="1" applyProtection="1"/>
    <xf numFmtId="0" fontId="12" fillId="0" borderId="2" xfId="0" applyFont="1" applyBorder="1" applyProtection="1"/>
    <xf numFmtId="0" fontId="12" fillId="0" borderId="0" xfId="0" applyFont="1" applyBorder="1" applyProtection="1"/>
    <xf numFmtId="0" fontId="11" fillId="0" borderId="0" xfId="0" applyFont="1" applyBorder="1" applyProtection="1"/>
    <xf numFmtId="164" fontId="7" fillId="0" borderId="0" xfId="0" applyNumberFormat="1" applyFont="1" applyBorder="1" applyProtection="1"/>
    <xf numFmtId="164" fontId="8" fillId="0" borderId="8" xfId="0" applyNumberFormat="1" applyFont="1" applyBorder="1" applyAlignment="1" applyProtection="1">
      <alignment horizontal="right" wrapText="1"/>
    </xf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0" xfId="0" applyFont="1" applyProtection="1"/>
    <xf numFmtId="0" fontId="6" fillId="0" borderId="0" xfId="0" applyFont="1" applyProtection="1"/>
    <xf numFmtId="0" fontId="4" fillId="0" borderId="2" xfId="0" applyFont="1" applyBorder="1" applyProtection="1"/>
    <xf numFmtId="0" fontId="5" fillId="0" borderId="2" xfId="0" applyFont="1" applyBorder="1" applyProtection="1"/>
    <xf numFmtId="164" fontId="8" fillId="0" borderId="8" xfId="0" applyNumberFormat="1" applyFont="1" applyBorder="1" applyProtection="1"/>
    <xf numFmtId="0" fontId="0" fillId="0" borderId="0" xfId="0" applyProtection="1"/>
    <xf numFmtId="0" fontId="3" fillId="0" borderId="0" xfId="0" applyFont="1" applyProtection="1"/>
    <xf numFmtId="0" fontId="5" fillId="0" borderId="0" xfId="0" applyFont="1" applyBorder="1" applyProtection="1"/>
    <xf numFmtId="0" fontId="4" fillId="0" borderId="0" xfId="0" applyFont="1" applyBorder="1" applyProtection="1"/>
    <xf numFmtId="164" fontId="8" fillId="0" borderId="8" xfId="0" applyNumberFormat="1" applyFont="1" applyFill="1" applyBorder="1" applyAlignment="1" applyProtection="1">
      <alignment horizontal="right"/>
    </xf>
    <xf numFmtId="0" fontId="8" fillId="0" borderId="5" xfId="0" applyFont="1" applyFill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wrapText="1"/>
    </xf>
    <xf numFmtId="0" fontId="8" fillId="0" borderId="5" xfId="0" applyFont="1" applyFill="1" applyBorder="1" applyProtection="1"/>
    <xf numFmtId="8" fontId="8" fillId="0" borderId="5" xfId="0" applyNumberFormat="1" applyFont="1" applyFill="1" applyBorder="1" applyProtection="1"/>
    <xf numFmtId="164" fontId="8" fillId="0" borderId="3" xfId="0" applyNumberFormat="1" applyFont="1" applyBorder="1" applyProtection="1"/>
    <xf numFmtId="0" fontId="8" fillId="0" borderId="3" xfId="0" applyFont="1" applyBorder="1" applyProtection="1"/>
    <xf numFmtId="0" fontId="8" fillId="0" borderId="5" xfId="0" applyFont="1" applyBorder="1" applyAlignment="1" applyProtection="1">
      <alignment horizontal="left" wrapText="1"/>
    </xf>
    <xf numFmtId="0" fontId="8" fillId="0" borderId="5" xfId="0" applyFont="1" applyBorder="1" applyAlignment="1" applyProtection="1">
      <alignment horizontal="left"/>
    </xf>
    <xf numFmtId="164" fontId="8" fillId="0" borderId="3" xfId="0" applyNumberFormat="1" applyFont="1" applyBorder="1" applyAlignment="1" applyProtection="1">
      <alignment horizontal="right"/>
    </xf>
    <xf numFmtId="2" fontId="8" fillId="0" borderId="3" xfId="0" applyNumberFormat="1" applyFont="1" applyBorder="1" applyProtection="1"/>
    <xf numFmtId="0" fontId="8" fillId="0" borderId="3" xfId="0" applyFont="1" applyBorder="1" applyAlignment="1" applyProtection="1">
      <alignment wrapText="1"/>
    </xf>
    <xf numFmtId="2" fontId="8" fillId="0" borderId="5" xfId="0" applyNumberFormat="1" applyFont="1" applyBorder="1" applyProtection="1"/>
    <xf numFmtId="8" fontId="8" fillId="0" borderId="5" xfId="0" applyNumberFormat="1" applyFont="1" applyBorder="1" applyProtection="1"/>
    <xf numFmtId="0" fontId="14" fillId="0" borderId="0" xfId="0" applyFont="1" applyBorder="1" applyProtection="1"/>
    <xf numFmtId="164" fontId="8" fillId="0" borderId="8" xfId="0" applyNumberFormat="1" applyFont="1" applyFill="1" applyBorder="1" applyAlignment="1" applyProtection="1">
      <alignment horizontal="right" wrapText="1"/>
    </xf>
    <xf numFmtId="20" fontId="8" fillId="0" borderId="5" xfId="0" applyNumberFormat="1" applyFont="1" applyFill="1" applyBorder="1" applyProtection="1"/>
    <xf numFmtId="49" fontId="8" fillId="0" borderId="8" xfId="0" applyNumberFormat="1" applyFont="1" applyBorder="1" applyAlignment="1" applyProtection="1">
      <alignment horizontal="right"/>
    </xf>
    <xf numFmtId="164" fontId="8" fillId="4" borderId="8" xfId="0" applyNumberFormat="1" applyFont="1" applyFill="1" applyBorder="1" applyAlignment="1" applyProtection="1">
      <alignment horizontal="right"/>
    </xf>
    <xf numFmtId="0" fontId="8" fillId="4" borderId="5" xfId="0" applyFont="1" applyFill="1" applyBorder="1" applyAlignment="1" applyProtection="1">
      <alignment horizontal="center" wrapText="1"/>
    </xf>
    <xf numFmtId="0" fontId="8" fillId="4" borderId="5" xfId="0" applyFont="1" applyFill="1" applyBorder="1" applyAlignment="1" applyProtection="1">
      <alignment wrapText="1"/>
    </xf>
    <xf numFmtId="0" fontId="8" fillId="4" borderId="5" xfId="0" applyFont="1" applyFill="1" applyBorder="1" applyProtection="1"/>
    <xf numFmtId="165" fontId="8" fillId="4" borderId="5" xfId="0" applyNumberFormat="1" applyFont="1" applyFill="1" applyBorder="1" applyProtection="1"/>
    <xf numFmtId="8" fontId="8" fillId="4" borderId="5" xfId="0" applyNumberFormat="1" applyFont="1" applyFill="1" applyBorder="1" applyProtection="1"/>
    <xf numFmtId="164" fontId="9" fillId="0" borderId="1" xfId="0" applyNumberFormat="1" applyFont="1" applyBorder="1" applyProtection="1"/>
    <xf numFmtId="164" fontId="8" fillId="0" borderId="8" xfId="0" applyNumberFormat="1" applyFont="1" applyFill="1" applyBorder="1" applyProtection="1"/>
    <xf numFmtId="165" fontId="8" fillId="0" borderId="5" xfId="0" applyNumberFormat="1" applyFont="1" applyFill="1" applyBorder="1" applyProtection="1"/>
    <xf numFmtId="0" fontId="15" fillId="0" borderId="0" xfId="0" applyFont="1" applyProtection="1"/>
    <xf numFmtId="14" fontId="8" fillId="0" borderId="3" xfId="0" applyNumberFormat="1" applyFont="1" applyBorder="1" applyProtection="1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right"/>
    </xf>
    <xf numFmtId="2" fontId="8" fillId="0" borderId="8" xfId="0" applyNumberFormat="1" applyFont="1" applyFill="1" applyBorder="1" applyProtection="1"/>
    <xf numFmtId="0" fontId="8" fillId="0" borderId="0" xfId="0" applyFont="1" applyBorder="1" applyAlignment="1" applyProtection="1">
      <alignment wrapText="1"/>
    </xf>
    <xf numFmtId="14" fontId="8" fillId="0" borderId="6" xfId="0" applyNumberFormat="1" applyFont="1" applyBorder="1" applyProtection="1"/>
    <xf numFmtId="2" fontId="8" fillId="0" borderId="3" xfId="0" applyNumberFormat="1" applyFont="1" applyFill="1" applyBorder="1" applyProtection="1"/>
    <xf numFmtId="0" fontId="15" fillId="0" borderId="0" xfId="0" applyFont="1" applyFill="1" applyProtection="1"/>
    <xf numFmtId="0" fontId="4" fillId="0" borderId="8" xfId="0" applyFont="1" applyFill="1" applyBorder="1" applyProtection="1"/>
    <xf numFmtId="14" fontId="8" fillId="0" borderId="5" xfId="0" applyNumberFormat="1" applyFont="1" applyBorder="1" applyProtection="1"/>
    <xf numFmtId="0" fontId="4" fillId="0" borderId="3" xfId="0" applyFont="1" applyFill="1" applyBorder="1" applyProtection="1"/>
    <xf numFmtId="14" fontId="8" fillId="0" borderId="0" xfId="0" applyNumberFormat="1" applyFont="1" applyBorder="1" applyProtection="1"/>
    <xf numFmtId="0" fontId="4" fillId="0" borderId="8" xfId="0" applyFont="1" applyFill="1" applyBorder="1" applyAlignment="1" applyProtection="1">
      <alignment horizontal="right"/>
    </xf>
    <xf numFmtId="14" fontId="8" fillId="0" borderId="4" xfId="0" applyNumberFormat="1" applyFont="1" applyBorder="1" applyProtection="1"/>
    <xf numFmtId="0" fontId="4" fillId="0" borderId="2" xfId="0" applyFont="1" applyFill="1" applyBorder="1" applyProtection="1"/>
    <xf numFmtId="0" fontId="8" fillId="0" borderId="0" xfId="0" applyFont="1" applyAlignment="1" applyProtection="1">
      <alignment horizontal="right"/>
    </xf>
    <xf numFmtId="2" fontId="4" fillId="0" borderId="19" xfId="0" applyNumberFormat="1" applyFont="1" applyBorder="1" applyProtection="1"/>
    <xf numFmtId="165" fontId="8" fillId="0" borderId="5" xfId="0" applyNumberFormat="1" applyFont="1" applyFill="1" applyBorder="1" applyAlignment="1" applyProtection="1">
      <alignment horizontal="right" wrapText="1"/>
    </xf>
    <xf numFmtId="0" fontId="6" fillId="0" borderId="1" xfId="0" applyFont="1" applyBorder="1" applyProtection="1"/>
    <xf numFmtId="164" fontId="8" fillId="0" borderId="8" xfId="0" quotePrefix="1" applyNumberFormat="1" applyFont="1" applyBorder="1" applyAlignment="1" applyProtection="1">
      <alignment horizontal="right"/>
    </xf>
    <xf numFmtId="0" fontId="8" fillId="0" borderId="3" xfId="0" applyFont="1" applyFill="1" applyBorder="1" applyProtection="1"/>
    <xf numFmtId="0" fontId="8" fillId="0" borderId="5" xfId="0" applyFont="1" applyBorder="1" applyAlignment="1" applyProtection="1">
      <alignment horizontal="right"/>
    </xf>
    <xf numFmtId="8" fontId="8" fillId="0" borderId="5" xfId="0" applyNumberFormat="1" applyFont="1" applyBorder="1" applyAlignment="1" applyProtection="1">
      <alignment horizontal="right" wrapText="1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 wrapText="1"/>
    </xf>
    <xf numFmtId="0" fontId="16" fillId="0" borderId="4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wrapText="1"/>
    </xf>
    <xf numFmtId="0" fontId="8" fillId="0" borderId="10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2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8" fillId="0" borderId="13" xfId="0" applyFont="1" applyBorder="1" applyAlignment="1" applyProtection="1">
      <alignment wrapText="1"/>
    </xf>
    <xf numFmtId="0" fontId="8" fillId="0" borderId="18" xfId="0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0" fontId="8" fillId="0" borderId="5" xfId="0" applyFont="1" applyBorder="1" applyAlignment="1" applyProtection="1">
      <alignment wrapText="1"/>
    </xf>
    <xf numFmtId="0" fontId="15" fillId="0" borderId="9" xfId="0" applyFont="1" applyFill="1" applyBorder="1" applyAlignment="1" applyProtection="1">
      <alignment wrapText="1"/>
    </xf>
    <xf numFmtId="0" fontId="15" fillId="0" borderId="10" xfId="0" applyFont="1" applyFill="1" applyBorder="1" applyAlignment="1" applyProtection="1">
      <alignment wrapText="1"/>
    </xf>
    <xf numFmtId="0" fontId="15" fillId="0" borderId="14" xfId="0" applyFont="1" applyFill="1" applyBorder="1" applyAlignment="1" applyProtection="1">
      <alignment wrapText="1"/>
    </xf>
    <xf numFmtId="0" fontId="15" fillId="0" borderId="15" xfId="0" applyFont="1" applyFill="1" applyBorder="1" applyAlignment="1" applyProtection="1">
      <alignment wrapText="1"/>
    </xf>
    <xf numFmtId="0" fontId="15" fillId="0" borderId="16" xfId="0" applyFont="1" applyFill="1" applyBorder="1" applyAlignment="1" applyProtection="1">
      <alignment wrapText="1"/>
    </xf>
    <xf numFmtId="0" fontId="15" fillId="0" borderId="17" xfId="0" applyFont="1" applyFill="1" applyBorder="1" applyAlignment="1" applyProtection="1">
      <alignment wrapText="1"/>
    </xf>
    <xf numFmtId="0" fontId="15" fillId="0" borderId="9" xfId="0" applyFont="1" applyBorder="1" applyAlignment="1" applyProtection="1">
      <alignment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5" xfId="0" applyFont="1" applyBorder="1" applyAlignment="1" applyProtection="1">
      <alignment wrapText="1"/>
    </xf>
    <xf numFmtId="0" fontId="15" fillId="0" borderId="16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0</xdr:row>
      <xdr:rowOff>0</xdr:rowOff>
    </xdr:from>
    <xdr:to>
      <xdr:col>3</xdr:col>
      <xdr:colOff>612775</xdr:colOff>
      <xdr:row>5</xdr:row>
      <xdr:rowOff>28575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825" y="0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63500</xdr:rowOff>
    </xdr:from>
    <xdr:to>
      <xdr:col>3</xdr:col>
      <xdr:colOff>495300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63500"/>
          <a:ext cx="249555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38100</xdr:rowOff>
    </xdr:from>
    <xdr:to>
      <xdr:col>3</xdr:col>
      <xdr:colOff>638175</xdr:colOff>
      <xdr:row>5</xdr:row>
      <xdr:rowOff>9525</xdr:rowOff>
    </xdr:to>
    <xdr:pic>
      <xdr:nvPicPr>
        <xdr:cNvPr id="2" name="Picture 6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38100"/>
          <a:ext cx="2495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28575</xdr:rowOff>
    </xdr:from>
    <xdr:to>
      <xdr:col>3</xdr:col>
      <xdr:colOff>577850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8575"/>
          <a:ext cx="2495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38100</xdr:rowOff>
    </xdr:from>
    <xdr:to>
      <xdr:col>3</xdr:col>
      <xdr:colOff>492125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50800</xdr:rowOff>
    </xdr:from>
    <xdr:to>
      <xdr:col>3</xdr:col>
      <xdr:colOff>504825</xdr:colOff>
      <xdr:row>5</xdr:row>
      <xdr:rowOff>0</xdr:rowOff>
    </xdr:to>
    <xdr:pic>
      <xdr:nvPicPr>
        <xdr:cNvPr id="2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12700</xdr:rowOff>
    </xdr:from>
    <xdr:to>
      <xdr:col>3</xdr:col>
      <xdr:colOff>615950</xdr:colOff>
      <xdr:row>5</xdr:row>
      <xdr:rowOff>0</xdr:rowOff>
    </xdr:to>
    <xdr:pic>
      <xdr:nvPicPr>
        <xdr:cNvPr id="2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0" y="12700"/>
          <a:ext cx="2495550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25400</xdr:rowOff>
    </xdr:from>
    <xdr:to>
      <xdr:col>3</xdr:col>
      <xdr:colOff>590550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5400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3</xdr:col>
      <xdr:colOff>590550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0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3</xdr:col>
      <xdr:colOff>638175</xdr:colOff>
      <xdr:row>5</xdr:row>
      <xdr:rowOff>28575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0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47625</xdr:rowOff>
    </xdr:from>
    <xdr:to>
      <xdr:col>3</xdr:col>
      <xdr:colOff>609600</xdr:colOff>
      <xdr:row>5</xdr:row>
      <xdr:rowOff>38100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47625"/>
          <a:ext cx="2495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25400</xdr:rowOff>
    </xdr:from>
    <xdr:to>
      <xdr:col>3</xdr:col>
      <xdr:colOff>552450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28575</xdr:rowOff>
    </xdr:from>
    <xdr:to>
      <xdr:col>3</xdr:col>
      <xdr:colOff>638175</xdr:colOff>
      <xdr:row>5</xdr:row>
      <xdr:rowOff>57150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28575"/>
          <a:ext cx="24860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3</xdr:col>
      <xdr:colOff>590550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0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25400</xdr:rowOff>
    </xdr:from>
    <xdr:to>
      <xdr:col>3</xdr:col>
      <xdr:colOff>485775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581025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590550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12700</xdr:rowOff>
    </xdr:from>
    <xdr:to>
      <xdr:col>3</xdr:col>
      <xdr:colOff>511175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0" y="12700"/>
          <a:ext cx="2495550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50800</xdr:rowOff>
    </xdr:from>
    <xdr:to>
      <xdr:col>3</xdr:col>
      <xdr:colOff>606425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25400</xdr:rowOff>
    </xdr:from>
    <xdr:to>
      <xdr:col>3</xdr:col>
      <xdr:colOff>511175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0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38100</xdr:rowOff>
    </xdr:from>
    <xdr:to>
      <xdr:col>3</xdr:col>
      <xdr:colOff>574675</xdr:colOff>
      <xdr:row>5</xdr:row>
      <xdr:rowOff>0</xdr:rowOff>
    </xdr:to>
    <xdr:pic>
      <xdr:nvPicPr>
        <xdr:cNvPr id="2" name="Picture 6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25400</xdr:rowOff>
    </xdr:from>
    <xdr:to>
      <xdr:col>3</xdr:col>
      <xdr:colOff>603250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3</xdr:col>
      <xdr:colOff>590550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700"/>
          <a:ext cx="2495550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0</xdr:row>
      <xdr:rowOff>25400</xdr:rowOff>
    </xdr:from>
    <xdr:to>
      <xdr:col>3</xdr:col>
      <xdr:colOff>593725</xdr:colOff>
      <xdr:row>4</xdr:row>
      <xdr:rowOff>152400</xdr:rowOff>
    </xdr:to>
    <xdr:pic>
      <xdr:nvPicPr>
        <xdr:cNvPr id="4" name="Picture 10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775" y="25400"/>
          <a:ext cx="2495550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25400</xdr:rowOff>
    </xdr:from>
    <xdr:to>
      <xdr:col>3</xdr:col>
      <xdr:colOff>628650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50800</xdr:rowOff>
    </xdr:from>
    <xdr:to>
      <xdr:col>3</xdr:col>
      <xdr:colOff>603250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66675</xdr:rowOff>
    </xdr:from>
    <xdr:to>
      <xdr:col>3</xdr:col>
      <xdr:colOff>628650</xdr:colOff>
      <xdr:row>6</xdr:row>
      <xdr:rowOff>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28600"/>
          <a:ext cx="2495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25400</xdr:rowOff>
    </xdr:from>
    <xdr:to>
      <xdr:col>3</xdr:col>
      <xdr:colOff>485775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50800</xdr:rowOff>
    </xdr:from>
    <xdr:to>
      <xdr:col>3</xdr:col>
      <xdr:colOff>555625</xdr:colOff>
      <xdr:row>5</xdr:row>
      <xdr:rowOff>0</xdr:rowOff>
    </xdr:to>
    <xdr:pic>
      <xdr:nvPicPr>
        <xdr:cNvPr id="2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50800</xdr:rowOff>
    </xdr:from>
    <xdr:to>
      <xdr:col>3</xdr:col>
      <xdr:colOff>552450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50800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50800</xdr:rowOff>
    </xdr:from>
    <xdr:to>
      <xdr:col>3</xdr:col>
      <xdr:colOff>498475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590550</xdr:colOff>
      <xdr:row>6</xdr:row>
      <xdr:rowOff>19050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61925"/>
          <a:ext cx="24955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25400</xdr:rowOff>
    </xdr:from>
    <xdr:to>
      <xdr:col>3</xdr:col>
      <xdr:colOff>590550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38100</xdr:rowOff>
    </xdr:from>
    <xdr:to>
      <xdr:col>3</xdr:col>
      <xdr:colOff>577850</xdr:colOff>
      <xdr:row>5</xdr:row>
      <xdr:rowOff>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38100"/>
          <a:ext cx="24955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590550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28575</xdr:rowOff>
    </xdr:from>
    <xdr:to>
      <xdr:col>3</xdr:col>
      <xdr:colOff>638175</xdr:colOff>
      <xdr:row>5</xdr:row>
      <xdr:rowOff>57150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28575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72</xdr:row>
      <xdr:rowOff>0</xdr:rowOff>
    </xdr:from>
    <xdr:to>
      <xdr:col>3</xdr:col>
      <xdr:colOff>809625</xdr:colOff>
      <xdr:row>76</xdr:row>
      <xdr:rowOff>142875</xdr:rowOff>
    </xdr:to>
    <xdr:pic>
      <xdr:nvPicPr>
        <xdr:cNvPr id="3" name="Picture 10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27593925"/>
          <a:ext cx="27051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15875</xdr:rowOff>
    </xdr:from>
    <xdr:to>
      <xdr:col>3</xdr:col>
      <xdr:colOff>600075</xdr:colOff>
      <xdr:row>5</xdr:row>
      <xdr:rowOff>0</xdr:rowOff>
    </xdr:to>
    <xdr:pic>
      <xdr:nvPicPr>
        <xdr:cNvPr id="4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5875"/>
          <a:ext cx="24955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25400</xdr:rowOff>
    </xdr:from>
    <xdr:to>
      <xdr:col>3</xdr:col>
      <xdr:colOff>561975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3</xdr:col>
      <xdr:colOff>590550</xdr:colOff>
      <xdr:row>6</xdr:row>
      <xdr:rowOff>28575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0</xdr:row>
      <xdr:rowOff>3175</xdr:rowOff>
    </xdr:from>
    <xdr:to>
      <xdr:col>3</xdr:col>
      <xdr:colOff>584200</xdr:colOff>
      <xdr:row>5</xdr:row>
      <xdr:rowOff>0</xdr:rowOff>
    </xdr:to>
    <xdr:pic>
      <xdr:nvPicPr>
        <xdr:cNvPr id="4" name="Picture 10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825" y="3175"/>
          <a:ext cx="249555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0</xdr:rowOff>
    </xdr:from>
    <xdr:to>
      <xdr:col>3</xdr:col>
      <xdr:colOff>650875</xdr:colOff>
      <xdr:row>4</xdr:row>
      <xdr:rowOff>127000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500" y="0"/>
          <a:ext cx="2495550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41275</xdr:rowOff>
    </xdr:from>
    <xdr:to>
      <xdr:col>3</xdr:col>
      <xdr:colOff>520700</xdr:colOff>
      <xdr:row>5</xdr:row>
      <xdr:rowOff>38100</xdr:rowOff>
    </xdr:to>
    <xdr:pic>
      <xdr:nvPicPr>
        <xdr:cNvPr id="2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75" y="41275"/>
          <a:ext cx="24860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12700</xdr:rowOff>
    </xdr:from>
    <xdr:to>
      <xdr:col>3</xdr:col>
      <xdr:colOff>511175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0" y="12700"/>
          <a:ext cx="2495550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3175</xdr:rowOff>
    </xdr:from>
    <xdr:to>
      <xdr:col>3</xdr:col>
      <xdr:colOff>638175</xdr:colOff>
      <xdr:row>5</xdr:row>
      <xdr:rowOff>31750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3175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3</xdr:col>
      <xdr:colOff>558800</xdr:colOff>
      <xdr:row>4</xdr:row>
      <xdr:rowOff>161925</xdr:rowOff>
    </xdr:to>
    <xdr:pic>
      <xdr:nvPicPr>
        <xdr:cNvPr id="2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0"/>
          <a:ext cx="2482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485775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0</xdr:rowOff>
    </xdr:from>
    <xdr:to>
      <xdr:col>3</xdr:col>
      <xdr:colOff>603250</xdr:colOff>
      <xdr:row>5</xdr:row>
      <xdr:rowOff>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0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50800</xdr:rowOff>
    </xdr:from>
    <xdr:to>
      <xdr:col>3</xdr:col>
      <xdr:colOff>603250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25400</xdr:rowOff>
    </xdr:from>
    <xdr:to>
      <xdr:col>3</xdr:col>
      <xdr:colOff>654050</xdr:colOff>
      <xdr:row>5</xdr:row>
      <xdr:rowOff>25400</xdr:rowOff>
    </xdr:to>
    <xdr:pic>
      <xdr:nvPicPr>
        <xdr:cNvPr id="4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25400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50800</xdr:rowOff>
    </xdr:from>
    <xdr:to>
      <xdr:col>3</xdr:col>
      <xdr:colOff>603250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38100</xdr:rowOff>
    </xdr:from>
    <xdr:to>
      <xdr:col>3</xdr:col>
      <xdr:colOff>539750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25400</xdr:rowOff>
    </xdr:from>
    <xdr:to>
      <xdr:col>3</xdr:col>
      <xdr:colOff>498475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25400</xdr:rowOff>
    </xdr:from>
    <xdr:to>
      <xdr:col>3</xdr:col>
      <xdr:colOff>555625</xdr:colOff>
      <xdr:row>5</xdr:row>
      <xdr:rowOff>0</xdr:rowOff>
    </xdr:to>
    <xdr:pic>
      <xdr:nvPicPr>
        <xdr:cNvPr id="2" name="Picture 2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28575</xdr:rowOff>
    </xdr:from>
    <xdr:to>
      <xdr:col>3</xdr:col>
      <xdr:colOff>638175</xdr:colOff>
      <xdr:row>5</xdr:row>
      <xdr:rowOff>57150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28575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63500</xdr:rowOff>
    </xdr:from>
    <xdr:to>
      <xdr:col>3</xdr:col>
      <xdr:colOff>504825</xdr:colOff>
      <xdr:row>5</xdr:row>
      <xdr:rowOff>0</xdr:rowOff>
    </xdr:to>
    <xdr:pic>
      <xdr:nvPicPr>
        <xdr:cNvPr id="2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63500"/>
          <a:ext cx="249555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</xdr:colOff>
      <xdr:row>0</xdr:row>
      <xdr:rowOff>28575</xdr:rowOff>
    </xdr:from>
    <xdr:to>
      <xdr:col>3</xdr:col>
      <xdr:colOff>650875</xdr:colOff>
      <xdr:row>5</xdr:row>
      <xdr:rowOff>57150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28575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34925</xdr:colOff>
      <xdr:row>31</xdr:row>
      <xdr:rowOff>104775</xdr:rowOff>
    </xdr:from>
    <xdr:to>
      <xdr:col>3</xdr:col>
      <xdr:colOff>625475</xdr:colOff>
      <xdr:row>36</xdr:row>
      <xdr:rowOff>133350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4525" y="11020425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0</xdr:row>
      <xdr:rowOff>15875</xdr:rowOff>
    </xdr:from>
    <xdr:to>
      <xdr:col>3</xdr:col>
      <xdr:colOff>450850</xdr:colOff>
      <xdr:row>5</xdr:row>
      <xdr:rowOff>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5875"/>
          <a:ext cx="24955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50800</xdr:rowOff>
    </xdr:from>
    <xdr:to>
      <xdr:col>3</xdr:col>
      <xdr:colOff>577850</xdr:colOff>
      <xdr:row>5</xdr:row>
      <xdr:rowOff>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50800</xdr:rowOff>
    </xdr:from>
    <xdr:to>
      <xdr:col>3</xdr:col>
      <xdr:colOff>590550</xdr:colOff>
      <xdr:row>5</xdr:row>
      <xdr:rowOff>0</xdr:rowOff>
    </xdr:to>
    <xdr:pic>
      <xdr:nvPicPr>
        <xdr:cNvPr id="2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50800"/>
          <a:ext cx="2495550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6:Q28"/>
  <sheetViews>
    <sheetView showGridLines="0" showRowColHeaders="0" tabSelected="1" zoomScale="75" zoomScaleNormal="75" workbookViewId="0">
      <selection activeCell="I32" sqref="I32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7" ht="20.100000000000001" customHeight="1">
      <c r="B6" s="205" t="s">
        <v>0</v>
      </c>
      <c r="C6" s="205"/>
      <c r="D6" s="205"/>
    </row>
    <row r="7" spans="2:17" ht="18.75" customHeight="1">
      <c r="B7" s="1"/>
    </row>
    <row r="8" spans="2:17" s="6" customFormat="1" ht="26.25" customHeight="1">
      <c r="B8" s="2" t="s">
        <v>1</v>
      </c>
      <c r="C8" s="2"/>
      <c r="D8" s="3" t="s">
        <v>461</v>
      </c>
      <c r="E8" s="4"/>
      <c r="F8" s="5"/>
      <c r="G8" s="5"/>
      <c r="K8" s="5"/>
      <c r="L8" s="5"/>
      <c r="M8" s="5"/>
    </row>
    <row r="9" spans="2:17" s="6" customFormat="1" ht="26.25" customHeight="1">
      <c r="B9" s="2" t="s">
        <v>2</v>
      </c>
      <c r="C9" s="2"/>
      <c r="D9" s="7" t="s">
        <v>3</v>
      </c>
      <c r="E9" s="8"/>
      <c r="F9" s="5"/>
      <c r="G9" s="5"/>
      <c r="K9" s="5"/>
      <c r="L9" s="5"/>
      <c r="M9" s="5"/>
    </row>
    <row r="10" spans="2:17" s="6" customFormat="1" ht="26.25" customHeight="1">
      <c r="B10" s="2"/>
      <c r="C10" s="2"/>
      <c r="D10" s="9"/>
      <c r="E10" s="10"/>
      <c r="F10" s="5"/>
      <c r="G10" s="5"/>
      <c r="K10" s="5"/>
      <c r="L10" s="5"/>
      <c r="M10" s="5"/>
    </row>
    <row r="11" spans="2:17" s="6" customFormat="1" ht="18.75" customHeight="1">
      <c r="B11" s="11" t="s">
        <v>4</v>
      </c>
      <c r="C11" s="12"/>
      <c r="D11" s="12"/>
      <c r="Q11" s="44"/>
    </row>
    <row r="12" spans="2:17" s="6" customFormat="1" ht="19.149999999999999" customHeight="1">
      <c r="B12" s="13"/>
    </row>
    <row r="13" spans="2:17" ht="47.25">
      <c r="B13" s="204" t="s">
        <v>5</v>
      </c>
      <c r="C13" s="204"/>
      <c r="D13" s="204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7" ht="31.5">
      <c r="B14" s="48" t="s">
        <v>15</v>
      </c>
      <c r="C14" s="49" t="s">
        <v>16</v>
      </c>
      <c r="D14" s="49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7" ht="27" customHeight="1">
      <c r="B15" s="40" t="s">
        <v>44</v>
      </c>
      <c r="C15" s="16"/>
      <c r="D15" s="16"/>
      <c r="E15" s="109" t="s">
        <v>45</v>
      </c>
      <c r="F15" s="17"/>
      <c r="G15" s="17"/>
      <c r="H15" s="17"/>
      <c r="I15" s="17"/>
      <c r="J15" s="17"/>
      <c r="K15" s="17"/>
      <c r="L15" s="18"/>
      <c r="M15" s="30">
        <v>96</v>
      </c>
      <c r="P15" s="47">
        <v>39234</v>
      </c>
    </row>
    <row r="16" spans="2:17" ht="27" customHeight="1">
      <c r="B16" s="19"/>
      <c r="C16" s="19"/>
      <c r="D16" s="19"/>
      <c r="E16" s="14"/>
      <c r="F16" s="14" t="s">
        <v>18</v>
      </c>
      <c r="G16" s="17">
        <f>SUM(G15:G15)</f>
        <v>0</v>
      </c>
      <c r="H16" s="17">
        <f>SUM(H15:H15)</f>
        <v>0</v>
      </c>
      <c r="I16" s="17">
        <f>SUM(I15:I15)</f>
        <v>0</v>
      </c>
      <c r="J16" s="17">
        <f>SUM(J15:J15)</f>
        <v>0</v>
      </c>
      <c r="K16" s="18">
        <v>0</v>
      </c>
      <c r="L16" s="18">
        <f>SUM(L15:L15)</f>
        <v>0</v>
      </c>
      <c r="M16" s="18">
        <f>SUM(M15:M15)</f>
        <v>96</v>
      </c>
    </row>
    <row r="17" spans="2:13" ht="27" customHeight="1">
      <c r="B17" s="19"/>
      <c r="C17" s="19"/>
      <c r="D17" s="19"/>
      <c r="E17" s="14"/>
      <c r="F17" s="14" t="s">
        <v>19</v>
      </c>
      <c r="G17" s="18">
        <v>0.45</v>
      </c>
      <c r="H17" s="18">
        <v>0.24</v>
      </c>
      <c r="I17" s="18">
        <v>0.2</v>
      </c>
      <c r="J17" s="18">
        <v>0.05</v>
      </c>
      <c r="K17" s="20"/>
      <c r="L17" s="20"/>
      <c r="M17" s="20"/>
    </row>
    <row r="18" spans="2:13" ht="27" customHeight="1">
      <c r="B18" s="19"/>
      <c r="C18" s="19"/>
      <c r="D18" s="19"/>
      <c r="E18" s="14"/>
      <c r="F18" s="14" t="s">
        <v>20</v>
      </c>
      <c r="G18" s="18">
        <f>G16*G17</f>
        <v>0</v>
      </c>
      <c r="H18" s="18">
        <f>H16*H17</f>
        <v>0</v>
      </c>
      <c r="I18" s="18">
        <f>I16*I17</f>
        <v>0</v>
      </c>
      <c r="J18" s="18">
        <f>J16*J17</f>
        <v>0</v>
      </c>
      <c r="K18" s="20"/>
      <c r="L18" s="20"/>
      <c r="M18" s="20"/>
    </row>
    <row r="19" spans="2:13" ht="15.75">
      <c r="B19" s="21"/>
      <c r="C19" s="21"/>
      <c r="D19" s="21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21"/>
      <c r="C20" s="21"/>
      <c r="D20" s="21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22" t="s">
        <v>21</v>
      </c>
      <c r="C21" s="22"/>
      <c r="D21" s="21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9.149999999999999" customHeight="1">
      <c r="B22" s="21"/>
      <c r="C22" s="21"/>
      <c r="D22" s="21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204" t="s">
        <v>5</v>
      </c>
      <c r="C23" s="204"/>
      <c r="D23" s="204"/>
      <c r="E23" s="45" t="s">
        <v>6</v>
      </c>
      <c r="F23" s="45" t="s">
        <v>7</v>
      </c>
      <c r="G23" s="45" t="s">
        <v>8</v>
      </c>
      <c r="H23" s="45" t="s">
        <v>9</v>
      </c>
      <c r="I23" s="45" t="s">
        <v>10</v>
      </c>
      <c r="J23" s="45" t="s">
        <v>11</v>
      </c>
      <c r="K23" s="45" t="s">
        <v>12</v>
      </c>
      <c r="L23" s="45" t="s">
        <v>13</v>
      </c>
      <c r="M23" s="45" t="s">
        <v>14</v>
      </c>
    </row>
    <row r="24" spans="2:13" ht="31.5">
      <c r="B24" s="48" t="s">
        <v>15</v>
      </c>
      <c r="C24" s="49" t="s">
        <v>16</v>
      </c>
      <c r="D24" s="49" t="s">
        <v>17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2:13" ht="27" customHeight="1">
      <c r="B25" s="15"/>
      <c r="C25" s="16"/>
      <c r="D25" s="16"/>
      <c r="E25" s="109"/>
      <c r="F25" s="17"/>
      <c r="G25" s="17"/>
      <c r="H25" s="17"/>
      <c r="I25" s="17"/>
      <c r="J25" s="17"/>
      <c r="K25" s="17"/>
      <c r="L25" s="18"/>
      <c r="M25" s="17"/>
    </row>
    <row r="26" spans="2:13" ht="27" customHeight="1">
      <c r="B26" s="19"/>
      <c r="C26" s="19"/>
      <c r="D26" s="19"/>
      <c r="E26" s="14"/>
      <c r="F26" s="14" t="s">
        <v>18</v>
      </c>
      <c r="G26" s="17">
        <f>SUM(G25:G25)</f>
        <v>0</v>
      </c>
      <c r="H26" s="17">
        <f>SUM(H25:H25)</f>
        <v>0</v>
      </c>
      <c r="I26" s="17">
        <f>SUM(I25:I25)</f>
        <v>0</v>
      </c>
      <c r="J26" s="17">
        <f>SUM(J25:J25)</f>
        <v>0</v>
      </c>
      <c r="K26" s="18">
        <v>0</v>
      </c>
      <c r="L26" s="18">
        <f>SUM(L25:L25)</f>
        <v>0</v>
      </c>
      <c r="M26" s="18">
        <f>SUM(M25:M25)</f>
        <v>0</v>
      </c>
    </row>
    <row r="27" spans="2:13" ht="27" customHeight="1">
      <c r="B27" s="19"/>
      <c r="C27" s="19"/>
      <c r="D27" s="19"/>
      <c r="E27" s="14"/>
      <c r="F27" s="14" t="s">
        <v>19</v>
      </c>
      <c r="G27" s="18">
        <v>0.45</v>
      </c>
      <c r="H27" s="18">
        <v>0.24</v>
      </c>
      <c r="I27" s="18">
        <v>0.2</v>
      </c>
      <c r="J27" s="18">
        <v>0.05</v>
      </c>
      <c r="K27" s="20"/>
      <c r="L27" s="20"/>
      <c r="M27" s="20"/>
    </row>
    <row r="28" spans="2:13" ht="27" customHeight="1">
      <c r="B28" s="19"/>
      <c r="C28" s="19"/>
      <c r="D28" s="19"/>
      <c r="E28" s="14"/>
      <c r="F28" s="14" t="s">
        <v>20</v>
      </c>
      <c r="G28" s="18">
        <f>G26*G27</f>
        <v>0</v>
      </c>
      <c r="H28" s="18">
        <f>H26*H27</f>
        <v>0</v>
      </c>
      <c r="I28" s="18">
        <f>I26*I27</f>
        <v>0</v>
      </c>
      <c r="J28" s="18">
        <f>J26*J27</f>
        <v>0</v>
      </c>
      <c r="K28" s="20"/>
      <c r="L28" s="20"/>
      <c r="M28" s="20"/>
    </row>
  </sheetData>
  <sheetProtection password="C4AE" sheet="1" objects="1" scenarios="1"/>
  <mergeCells count="3">
    <mergeCell ref="B23:D23"/>
    <mergeCell ref="B6:D6"/>
    <mergeCell ref="B13:D1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6:P29"/>
  <sheetViews>
    <sheetView showGridLines="0" showRowColHeaders="0" zoomScale="75" zoomScaleNormal="75" workbookViewId="0">
      <selection activeCell="H26" sqref="H26"/>
    </sheetView>
  </sheetViews>
  <sheetFormatPr defaultRowHeight="15"/>
  <cols>
    <col min="2" max="2" width="17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131" t="s">
        <v>1</v>
      </c>
      <c r="C8" s="131"/>
      <c r="D8" s="132" t="s">
        <v>358</v>
      </c>
      <c r="E8" s="133"/>
      <c r="F8" s="134"/>
      <c r="G8" s="134"/>
      <c r="H8" s="135"/>
      <c r="I8" s="135"/>
      <c r="J8" s="135"/>
      <c r="K8" s="134"/>
      <c r="L8" s="134"/>
      <c r="M8" s="134"/>
    </row>
    <row r="9" spans="2:16" s="54" customFormat="1" ht="26.25" customHeight="1">
      <c r="B9" s="131" t="s">
        <v>2</v>
      </c>
      <c r="C9" s="131"/>
      <c r="D9" s="136" t="s">
        <v>462</v>
      </c>
      <c r="E9" s="137"/>
      <c r="F9" s="138"/>
      <c r="G9" s="134"/>
      <c r="H9" s="135"/>
      <c r="I9" s="135"/>
      <c r="J9" s="135"/>
      <c r="K9" s="134"/>
      <c r="L9" s="134"/>
      <c r="M9" s="134"/>
    </row>
    <row r="10" spans="2:16" s="54" customFormat="1" ht="26.25" customHeight="1">
      <c r="B10" s="131"/>
      <c r="C10" s="131"/>
      <c r="D10" s="139"/>
      <c r="E10" s="138"/>
      <c r="F10" s="138"/>
      <c r="G10" s="134"/>
      <c r="H10" s="135"/>
      <c r="I10" s="135"/>
      <c r="J10" s="135"/>
      <c r="K10" s="134"/>
      <c r="L10" s="134"/>
      <c r="M10" s="134"/>
    </row>
    <row r="11" spans="2:16" s="54" customFormat="1" ht="26.25" customHeight="1">
      <c r="B11" s="140" t="s">
        <v>4</v>
      </c>
      <c r="C11" s="115"/>
      <c r="D11" s="139"/>
      <c r="E11" s="138"/>
      <c r="F11" s="138"/>
      <c r="G11" s="134"/>
      <c r="H11" s="135"/>
      <c r="I11" s="135"/>
      <c r="J11" s="135"/>
      <c r="K11" s="134"/>
      <c r="L11" s="134"/>
      <c r="M11" s="134"/>
    </row>
    <row r="12" spans="2:16" s="54" customFormat="1" ht="19.149999999999999" customHeight="1"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2:16" ht="47.25"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2:16" ht="31.5"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2:16" ht="27" customHeight="1">
      <c r="B15" s="141" t="s">
        <v>359</v>
      </c>
      <c r="C15" s="119"/>
      <c r="D15" s="119"/>
      <c r="E15" s="120" t="s">
        <v>47</v>
      </c>
      <c r="F15" s="120"/>
      <c r="G15" s="110"/>
      <c r="H15" s="110"/>
      <c r="I15" s="110"/>
      <c r="J15" s="110"/>
      <c r="K15" s="111"/>
      <c r="L15" s="113">
        <v>-7.1</v>
      </c>
      <c r="M15" s="111"/>
      <c r="P15" s="47"/>
    </row>
    <row r="16" spans="2:16" ht="27" customHeight="1">
      <c r="B16" s="141" t="s">
        <v>359</v>
      </c>
      <c r="C16" s="119"/>
      <c r="D16" s="119"/>
      <c r="E16" s="120" t="s">
        <v>45</v>
      </c>
      <c r="F16" s="120"/>
      <c r="G16" s="110"/>
      <c r="H16" s="110"/>
      <c r="I16" s="110"/>
      <c r="J16" s="110"/>
      <c r="K16" s="111"/>
      <c r="L16" s="113"/>
      <c r="M16" s="111">
        <v>24</v>
      </c>
      <c r="P16" s="47"/>
    </row>
    <row r="17" spans="2:13" ht="27" customHeight="1">
      <c r="B17" s="121"/>
      <c r="C17" s="117"/>
      <c r="D17" s="117"/>
      <c r="E17" s="117"/>
      <c r="F17" s="117" t="s">
        <v>18</v>
      </c>
      <c r="G17" s="110">
        <v>0</v>
      </c>
      <c r="H17" s="110">
        <v>0</v>
      </c>
      <c r="I17" s="110">
        <v>0</v>
      </c>
      <c r="J17" s="110">
        <v>0</v>
      </c>
      <c r="K17" s="111">
        <v>0</v>
      </c>
      <c r="L17" s="111">
        <f>SUM(L15)</f>
        <v>-7.1</v>
      </c>
      <c r="M17" s="111">
        <f>SUM(M15:M16)</f>
        <v>24</v>
      </c>
    </row>
    <row r="18" spans="2:13" ht="27" customHeight="1">
      <c r="B18" s="121"/>
      <c r="C18" s="117"/>
      <c r="D18" s="117"/>
      <c r="E18" s="117"/>
      <c r="F18" s="117" t="s">
        <v>19</v>
      </c>
      <c r="G18" s="111">
        <v>0.45</v>
      </c>
      <c r="H18" s="111">
        <v>0.24</v>
      </c>
      <c r="I18" s="111">
        <v>0.2</v>
      </c>
      <c r="J18" s="111">
        <v>0.05</v>
      </c>
      <c r="K18" s="112"/>
      <c r="L18" s="114"/>
      <c r="M18" s="112"/>
    </row>
    <row r="19" spans="2:13" ht="27" customHeight="1">
      <c r="B19" s="121"/>
      <c r="C19" s="117"/>
      <c r="D19" s="117"/>
      <c r="E19" s="117"/>
      <c r="F19" s="117" t="s">
        <v>20</v>
      </c>
      <c r="G19" s="111">
        <f>G17*G18</f>
        <v>0</v>
      </c>
      <c r="H19" s="111">
        <f>H17*H18</f>
        <v>0</v>
      </c>
      <c r="I19" s="111">
        <f>I17*I18</f>
        <v>0</v>
      </c>
      <c r="J19" s="111">
        <f>J17*J18</f>
        <v>0</v>
      </c>
      <c r="K19" s="112"/>
      <c r="L19" s="112"/>
      <c r="M19" s="112"/>
    </row>
    <row r="20" spans="2:13" ht="15.75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2:13" ht="15.75">
      <c r="B21" s="126"/>
      <c r="C21" s="126"/>
      <c r="D21" s="127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2:13" ht="15.75">
      <c r="B22" s="122" t="s">
        <v>21</v>
      </c>
      <c r="C22" s="122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2:13" ht="19.149999999999999" customHeight="1"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2:13" ht="47.25">
      <c r="B24" s="210" t="s">
        <v>5</v>
      </c>
      <c r="C24" s="211"/>
      <c r="D24" s="212"/>
      <c r="E24" s="116" t="s">
        <v>6</v>
      </c>
      <c r="F24" s="116" t="s">
        <v>7</v>
      </c>
      <c r="G24" s="116" t="s">
        <v>8</v>
      </c>
      <c r="H24" s="116" t="s">
        <v>9</v>
      </c>
      <c r="I24" s="116" t="s">
        <v>10</v>
      </c>
      <c r="J24" s="116" t="s">
        <v>11</v>
      </c>
      <c r="K24" s="116" t="s">
        <v>12</v>
      </c>
      <c r="L24" s="116" t="s">
        <v>13</v>
      </c>
      <c r="M24" s="116" t="s">
        <v>14</v>
      </c>
    </row>
    <row r="25" spans="2:13" ht="31.5">
      <c r="B25" s="123" t="s">
        <v>15</v>
      </c>
      <c r="C25" s="124" t="s">
        <v>16</v>
      </c>
      <c r="D25" s="124" t="s">
        <v>17</v>
      </c>
      <c r="E25" s="117"/>
      <c r="F25" s="117"/>
      <c r="G25" s="117"/>
      <c r="H25" s="117"/>
      <c r="I25" s="117"/>
      <c r="J25" s="117"/>
      <c r="K25" s="117"/>
      <c r="L25" s="117"/>
      <c r="M25" s="117"/>
    </row>
    <row r="26" spans="2:13" ht="27" customHeight="1">
      <c r="B26" s="118"/>
      <c r="C26" s="119"/>
      <c r="D26" s="119"/>
      <c r="E26" s="120"/>
      <c r="F26" s="120"/>
      <c r="G26" s="110"/>
      <c r="H26" s="110"/>
      <c r="I26" s="110"/>
      <c r="J26" s="110"/>
      <c r="K26" s="111"/>
      <c r="L26" s="113"/>
      <c r="M26" s="111"/>
    </row>
    <row r="27" spans="2:13" ht="27" customHeight="1">
      <c r="B27" s="121"/>
      <c r="C27" s="117"/>
      <c r="D27" s="117"/>
      <c r="E27" s="117"/>
      <c r="F27" s="117" t="s">
        <v>18</v>
      </c>
      <c r="G27" s="110">
        <f>SUM(G26:G26)</f>
        <v>0</v>
      </c>
      <c r="H27" s="110">
        <f>SUM(H26:H26)</f>
        <v>0</v>
      </c>
      <c r="I27" s="110">
        <f>SUM(I26:I26)</f>
        <v>0</v>
      </c>
      <c r="J27" s="110">
        <f>SUM(J26:J26)</f>
        <v>0</v>
      </c>
      <c r="K27" s="111">
        <v>0</v>
      </c>
      <c r="L27" s="111">
        <v>0</v>
      </c>
      <c r="M27" s="111">
        <f>SUM(M26:M26)</f>
        <v>0</v>
      </c>
    </row>
    <row r="28" spans="2:13" ht="27" customHeight="1"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4"/>
      <c r="L28" s="112"/>
      <c r="M28" s="112"/>
    </row>
    <row r="29" spans="2:13" ht="27" customHeight="1"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26 K15:K16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9"/>
  <sheetViews>
    <sheetView showGridLines="0" showRowColHeaders="0" zoomScale="75" zoomScaleNormal="75" workbookViewId="0">
      <selection activeCell="I26" sqref="I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68</v>
      </c>
      <c r="E8" s="52"/>
      <c r="F8" s="52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59" t="s">
        <v>69</v>
      </c>
      <c r="E9" s="60"/>
      <c r="F9" s="60"/>
      <c r="G9" s="53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6"/>
      <c r="G10" s="53"/>
      <c r="K10" s="53"/>
      <c r="L10" s="53"/>
      <c r="M10" s="53"/>
    </row>
    <row r="11" spans="2:16" s="54" customFormat="1" ht="26.25" customHeight="1">
      <c r="B11" s="11" t="s">
        <v>4</v>
      </c>
      <c r="C11" s="12"/>
      <c r="D11" s="55"/>
      <c r="E11" s="56"/>
      <c r="F11" s="56"/>
      <c r="G11" s="53"/>
      <c r="K11" s="53"/>
      <c r="L11" s="53"/>
      <c r="M11" s="53"/>
    </row>
    <row r="12" spans="2:16" s="54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23">
        <v>42156</v>
      </c>
      <c r="C15" s="24"/>
      <c r="D15" s="24"/>
      <c r="E15" s="25" t="s">
        <v>22</v>
      </c>
      <c r="F15" s="26"/>
      <c r="G15" s="26"/>
      <c r="H15" s="26"/>
      <c r="I15" s="26"/>
      <c r="J15" s="26"/>
      <c r="K15" s="26"/>
      <c r="L15" s="27">
        <v>630</v>
      </c>
      <c r="M15" s="26"/>
      <c r="P15" s="47">
        <v>39234</v>
      </c>
    </row>
    <row r="16" spans="2:16" ht="30" customHeight="1">
      <c r="B16" s="23" t="s">
        <v>44</v>
      </c>
      <c r="C16" s="24"/>
      <c r="D16" s="24"/>
      <c r="E16" s="25" t="s">
        <v>45</v>
      </c>
      <c r="F16" s="26"/>
      <c r="G16" s="26"/>
      <c r="H16" s="26"/>
      <c r="I16" s="26"/>
      <c r="J16" s="26"/>
      <c r="K16" s="26"/>
      <c r="L16" s="27"/>
      <c r="M16" s="42">
        <v>193.3</v>
      </c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f>SUM(G15:G15)</f>
        <v>0</v>
      </c>
      <c r="H17" s="17">
        <f>SUM(H15:H15)</f>
        <v>0</v>
      </c>
      <c r="I17" s="17">
        <f>SUM(I15:I15)</f>
        <v>0</v>
      </c>
      <c r="J17" s="17">
        <f>SUM(J15:J15)</f>
        <v>0</v>
      </c>
      <c r="K17" s="18">
        <f>SUM(K15:K15)</f>
        <v>0</v>
      </c>
      <c r="L17" s="18">
        <f>SUM(L15)</f>
        <v>630</v>
      </c>
      <c r="M17" s="18">
        <f>SUM(M15:M16)</f>
        <v>193.3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45.75">
      <c r="B26" s="67">
        <v>42311</v>
      </c>
      <c r="C26" s="17"/>
      <c r="D26" s="17"/>
      <c r="E26" s="43" t="s">
        <v>70</v>
      </c>
      <c r="F26" s="43" t="s">
        <v>71</v>
      </c>
      <c r="G26" s="17"/>
      <c r="H26" s="17"/>
      <c r="I26" s="17"/>
      <c r="J26" s="17"/>
      <c r="K26" s="17"/>
      <c r="L26" s="18">
        <v>23.1</v>
      </c>
      <c r="M26" s="65" t="s">
        <v>72</v>
      </c>
    </row>
    <row r="27" spans="2:13" ht="27" customHeight="1">
      <c r="B27" s="28"/>
      <c r="C27" s="14"/>
      <c r="D27" s="14"/>
      <c r="E27" s="14"/>
      <c r="F27" s="14" t="s">
        <v>18</v>
      </c>
      <c r="G27" s="17">
        <f>SUM(G25:G25)</f>
        <v>0</v>
      </c>
      <c r="H27" s="17">
        <f>SUM(H25:H25)</f>
        <v>0</v>
      </c>
      <c r="I27" s="17">
        <f>SUM(I25:I25)</f>
        <v>0</v>
      </c>
      <c r="J27" s="17">
        <f>SUM(J25:J25)</f>
        <v>0</v>
      </c>
      <c r="K27" s="18">
        <v>0</v>
      </c>
      <c r="L27" s="18">
        <f>SUM(L26:L26)</f>
        <v>23.1</v>
      </c>
      <c r="M27" s="18">
        <v>90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30"/>
  <sheetViews>
    <sheetView showGridLines="0" showRowColHeaders="0" zoomScale="75" zoomScaleNormal="75" workbookViewId="0">
      <selection activeCell="H27" sqref="H27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110</v>
      </c>
      <c r="E8" s="4"/>
      <c r="F8" s="10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111</v>
      </c>
      <c r="E9" s="8"/>
      <c r="F9" s="10"/>
      <c r="G9" s="5"/>
      <c r="K9" s="5"/>
      <c r="L9" s="5"/>
      <c r="M9" s="5"/>
    </row>
    <row r="10" spans="2:16" s="6" customFormat="1" ht="26.25" customHeight="1">
      <c r="B10" s="2"/>
      <c r="C10" s="2"/>
      <c r="G10" s="5"/>
      <c r="K10" s="5"/>
      <c r="L10" s="5"/>
      <c r="M10" s="5"/>
    </row>
    <row r="11" spans="2:16" s="6" customFormat="1" ht="26.25" customHeight="1">
      <c r="B11" s="11" t="s">
        <v>4</v>
      </c>
      <c r="C11" s="12"/>
      <c r="G11" s="5"/>
      <c r="K11" s="5"/>
      <c r="L11" s="5"/>
      <c r="M11" s="5"/>
    </row>
    <row r="12" spans="2:16" s="6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45.75">
      <c r="B15" s="39">
        <v>42270</v>
      </c>
      <c r="C15" s="32"/>
      <c r="D15" s="32"/>
      <c r="E15" s="33" t="s">
        <v>112</v>
      </c>
      <c r="F15" s="34" t="s">
        <v>58</v>
      </c>
      <c r="G15" s="110"/>
      <c r="H15" s="110"/>
      <c r="I15" s="110"/>
      <c r="J15" s="110"/>
      <c r="K15" s="111"/>
      <c r="L15" s="111">
        <v>114.5</v>
      </c>
      <c r="M15" s="111"/>
      <c r="P15" s="47">
        <v>39234</v>
      </c>
    </row>
    <row r="16" spans="2:16" ht="30.95" customHeight="1">
      <c r="B16" s="39" t="s">
        <v>46</v>
      </c>
      <c r="C16" s="32"/>
      <c r="D16" s="32"/>
      <c r="E16" s="33" t="s">
        <v>47</v>
      </c>
      <c r="F16" s="34"/>
      <c r="G16" s="110"/>
      <c r="H16" s="110"/>
      <c r="I16" s="110"/>
      <c r="J16" s="110"/>
      <c r="K16" s="111"/>
      <c r="L16" s="111">
        <v>5.8</v>
      </c>
      <c r="M16" s="111"/>
      <c r="P16" s="47"/>
    </row>
    <row r="17" spans="2:16" ht="30.95" customHeight="1">
      <c r="B17" s="39" t="s">
        <v>44</v>
      </c>
      <c r="C17" s="32"/>
      <c r="D17" s="32"/>
      <c r="E17" s="33" t="s">
        <v>45</v>
      </c>
      <c r="F17" s="34"/>
      <c r="G17" s="110"/>
      <c r="H17" s="110"/>
      <c r="I17" s="110"/>
      <c r="J17" s="110"/>
      <c r="K17" s="111"/>
      <c r="L17" s="111"/>
      <c r="M17" s="111">
        <v>135.96</v>
      </c>
      <c r="P17" s="47"/>
    </row>
    <row r="18" spans="2:16" ht="27" customHeight="1">
      <c r="B18" s="28"/>
      <c r="C18" s="14"/>
      <c r="D18" s="14"/>
      <c r="E18" s="14"/>
      <c r="F18" s="14" t="s">
        <v>18</v>
      </c>
      <c r="G18" s="110">
        <f t="shared" ref="G18:K18" si="0">SUM(G15:G15)</f>
        <v>0</v>
      </c>
      <c r="H18" s="110">
        <f t="shared" si="0"/>
        <v>0</v>
      </c>
      <c r="I18" s="110">
        <f t="shared" si="0"/>
        <v>0</v>
      </c>
      <c r="J18" s="110">
        <f t="shared" si="0"/>
        <v>0</v>
      </c>
      <c r="K18" s="111">
        <f t="shared" si="0"/>
        <v>0</v>
      </c>
      <c r="L18" s="111">
        <f>SUM(L15:L17)</f>
        <v>120.3</v>
      </c>
      <c r="M18" s="111">
        <f>SUM(M15:M17)</f>
        <v>135.96</v>
      </c>
    </row>
    <row r="19" spans="2:16" ht="27" customHeight="1">
      <c r="B19" s="28"/>
      <c r="C19" s="14"/>
      <c r="D19" s="14"/>
      <c r="E19" s="14"/>
      <c r="F19" s="14" t="s">
        <v>19</v>
      </c>
      <c r="G19" s="111">
        <v>0.45</v>
      </c>
      <c r="H19" s="111">
        <v>0.24</v>
      </c>
      <c r="I19" s="111">
        <v>0.2</v>
      </c>
      <c r="J19" s="111">
        <v>0.05</v>
      </c>
      <c r="K19" s="112"/>
      <c r="L19" s="112"/>
      <c r="M19" s="112"/>
    </row>
    <row r="20" spans="2:16" ht="27" customHeight="1">
      <c r="B20" s="28"/>
      <c r="C20" s="14"/>
      <c r="D20" s="14"/>
      <c r="E20" s="14"/>
      <c r="F20" s="14" t="s">
        <v>20</v>
      </c>
      <c r="G20" s="111">
        <f>G18*G19</f>
        <v>0</v>
      </c>
      <c r="H20" s="111">
        <f>H18*H19</f>
        <v>0</v>
      </c>
      <c r="I20" s="111">
        <f>I18*I19</f>
        <v>0</v>
      </c>
      <c r="J20" s="111">
        <f>J18*J19</f>
        <v>0</v>
      </c>
      <c r="K20" s="112"/>
      <c r="L20" s="112"/>
      <c r="M20" s="112"/>
    </row>
    <row r="21" spans="2:16" ht="15.75">
      <c r="B21" s="12"/>
      <c r="C21" s="12"/>
      <c r="D21" s="12"/>
      <c r="E21" s="12"/>
      <c r="F21" s="12"/>
      <c r="G21" s="115"/>
      <c r="H21" s="115"/>
      <c r="I21" s="115"/>
      <c r="J21" s="115"/>
      <c r="K21" s="115"/>
      <c r="L21" s="115"/>
      <c r="M21" s="115"/>
    </row>
    <row r="22" spans="2:16" ht="15.75">
      <c r="B22" s="12"/>
      <c r="C22" s="12"/>
      <c r="D22" s="12"/>
      <c r="E22" s="12"/>
      <c r="F22" s="12"/>
      <c r="G22" s="115"/>
      <c r="H22" s="115"/>
      <c r="I22" s="115"/>
      <c r="J22" s="115"/>
      <c r="K22" s="115"/>
      <c r="L22" s="115"/>
      <c r="M22" s="115"/>
    </row>
    <row r="23" spans="2:16" ht="15.75">
      <c r="B23" s="29" t="s">
        <v>21</v>
      </c>
      <c r="C23" s="29"/>
      <c r="D23" s="12"/>
      <c r="E23" s="12"/>
      <c r="F23" s="12"/>
      <c r="G23" s="115"/>
      <c r="H23" s="115"/>
      <c r="I23" s="115"/>
      <c r="J23" s="115"/>
      <c r="K23" s="115"/>
      <c r="L23" s="115"/>
      <c r="M23" s="115"/>
    </row>
    <row r="24" spans="2:16" ht="19.149999999999999" customHeight="1">
      <c r="B24" s="12"/>
      <c r="C24" s="12"/>
      <c r="D24" s="12"/>
      <c r="E24" s="12"/>
      <c r="F24" s="12"/>
      <c r="G24" s="115"/>
      <c r="H24" s="115"/>
      <c r="I24" s="115"/>
      <c r="J24" s="115"/>
      <c r="K24" s="115"/>
      <c r="L24" s="115"/>
      <c r="M24" s="115"/>
    </row>
    <row r="25" spans="2:16" ht="47.25">
      <c r="B25" s="206" t="s">
        <v>5</v>
      </c>
      <c r="C25" s="207"/>
      <c r="D25" s="208"/>
      <c r="E25" s="45" t="s">
        <v>6</v>
      </c>
      <c r="F25" s="45" t="s">
        <v>7</v>
      </c>
      <c r="G25" s="116" t="s">
        <v>8</v>
      </c>
      <c r="H25" s="116" t="s">
        <v>9</v>
      </c>
      <c r="I25" s="116" t="s">
        <v>10</v>
      </c>
      <c r="J25" s="116" t="s">
        <v>11</v>
      </c>
      <c r="K25" s="116" t="s">
        <v>12</v>
      </c>
      <c r="L25" s="116" t="s">
        <v>13</v>
      </c>
      <c r="M25" s="116" t="s">
        <v>14</v>
      </c>
    </row>
    <row r="26" spans="2:16" ht="31.5">
      <c r="B26" s="57" t="s">
        <v>15</v>
      </c>
      <c r="C26" s="58" t="s">
        <v>16</v>
      </c>
      <c r="D26" s="58" t="s">
        <v>17</v>
      </c>
      <c r="E26" s="14"/>
      <c r="F26" s="14"/>
      <c r="G26" s="117"/>
      <c r="H26" s="117"/>
      <c r="I26" s="117"/>
      <c r="J26" s="117"/>
      <c r="K26" s="117"/>
      <c r="L26" s="117"/>
      <c r="M26" s="117"/>
    </row>
    <row r="27" spans="2:16" ht="27" customHeight="1">
      <c r="B27" s="36"/>
      <c r="C27" s="17"/>
      <c r="D27" s="17"/>
      <c r="E27" s="43"/>
      <c r="F27" s="17"/>
      <c r="G27" s="110"/>
      <c r="H27" s="110"/>
      <c r="I27" s="110"/>
      <c r="J27" s="110"/>
      <c r="K27" s="110"/>
      <c r="L27" s="111"/>
      <c r="M27" s="110"/>
    </row>
    <row r="28" spans="2:16" ht="27" customHeight="1">
      <c r="B28" s="28"/>
      <c r="C28" s="14"/>
      <c r="D28" s="14"/>
      <c r="E28" s="14"/>
      <c r="F28" s="14" t="s">
        <v>18</v>
      </c>
      <c r="G28" s="110">
        <f>SUM(G27:G27)</f>
        <v>0</v>
      </c>
      <c r="H28" s="110">
        <f>SUM(H27:H27)</f>
        <v>0</v>
      </c>
      <c r="I28" s="110">
        <f>SUM(I27:I27)</f>
        <v>0</v>
      </c>
      <c r="J28" s="110">
        <f>SUM(J27:J27)</f>
        <v>0</v>
      </c>
      <c r="K28" s="111">
        <v>0</v>
      </c>
      <c r="L28" s="111">
        <f>SUM(L27:L27)</f>
        <v>0</v>
      </c>
      <c r="M28" s="111">
        <f>SUM(M27:M27)</f>
        <v>0</v>
      </c>
    </row>
    <row r="29" spans="2:16" ht="27" customHeight="1">
      <c r="B29" s="28"/>
      <c r="C29" s="14"/>
      <c r="D29" s="14"/>
      <c r="E29" s="14"/>
      <c r="F29" s="14" t="s">
        <v>19</v>
      </c>
      <c r="G29" s="111">
        <v>0.45</v>
      </c>
      <c r="H29" s="111">
        <v>0.24</v>
      </c>
      <c r="I29" s="111">
        <v>0.2</v>
      </c>
      <c r="J29" s="111">
        <v>0.05</v>
      </c>
      <c r="K29" s="112"/>
      <c r="L29" s="112"/>
      <c r="M29" s="112"/>
    </row>
    <row r="30" spans="2:16" ht="27" customHeight="1">
      <c r="B30" s="28"/>
      <c r="C30" s="14"/>
      <c r="D30" s="14"/>
      <c r="E30" s="14"/>
      <c r="F30" s="14" t="s">
        <v>20</v>
      </c>
      <c r="G30" s="111">
        <f>G28*G29</f>
        <v>0</v>
      </c>
      <c r="H30" s="111">
        <f>H28*H29</f>
        <v>0</v>
      </c>
      <c r="I30" s="111">
        <f>I28*I29</f>
        <v>0</v>
      </c>
      <c r="J30" s="111">
        <f>J28*J29</f>
        <v>0</v>
      </c>
      <c r="K30" s="112"/>
      <c r="L30" s="112"/>
      <c r="M30" s="112"/>
    </row>
  </sheetData>
  <sheetProtection password="C4AE" sheet="1" objects="1" scenarios="1"/>
  <mergeCells count="3">
    <mergeCell ref="B6:D6"/>
    <mergeCell ref="B13:D13"/>
    <mergeCell ref="B25:D25"/>
  </mergeCells>
  <dataValidations count="1">
    <dataValidation allowBlank="1" showInputMessage="1" showErrorMessage="1" sqref="K15:K17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8"/>
  <sheetViews>
    <sheetView showGridLines="0" showRowColHeaders="0" zoomScale="75" zoomScaleNormal="75" workbookViewId="0">
      <selection activeCell="H25" sqref="H25"/>
    </sheetView>
  </sheetViews>
  <sheetFormatPr defaultRowHeight="15"/>
  <cols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5" t="s">
        <v>360</v>
      </c>
      <c r="E8" s="56"/>
      <c r="F8" s="56"/>
      <c r="G8" s="53"/>
      <c r="K8" s="53"/>
      <c r="L8" s="53"/>
      <c r="M8" s="53"/>
    </row>
    <row r="9" spans="2:16" s="54" customFormat="1" ht="26.25" customHeight="1">
      <c r="B9" s="50" t="s">
        <v>361</v>
      </c>
      <c r="C9" s="50"/>
      <c r="D9" s="59" t="s">
        <v>25</v>
      </c>
      <c r="E9" s="60"/>
      <c r="F9" s="56"/>
      <c r="G9" s="56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6"/>
      <c r="G10" s="56"/>
      <c r="K10" s="53"/>
      <c r="L10" s="53"/>
      <c r="M10" s="53"/>
    </row>
    <row r="11" spans="2:16" s="54" customFormat="1" ht="26.25" customHeight="1">
      <c r="B11" s="11" t="s">
        <v>4</v>
      </c>
      <c r="C11" s="12"/>
      <c r="K11" s="53"/>
      <c r="L11" s="53"/>
      <c r="M11" s="53"/>
    </row>
    <row r="12" spans="2:16" s="54" customFormat="1" ht="13.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118" t="s">
        <v>44</v>
      </c>
      <c r="C15" s="119"/>
      <c r="D15" s="119"/>
      <c r="E15" s="120" t="s">
        <v>45</v>
      </c>
      <c r="F15" s="110"/>
      <c r="G15" s="110"/>
      <c r="H15" s="110"/>
      <c r="I15" s="110"/>
      <c r="J15" s="110"/>
      <c r="K15" s="111"/>
      <c r="L15" s="111"/>
      <c r="M15" s="111">
        <v>96</v>
      </c>
      <c r="P15" s="47">
        <v>39234</v>
      </c>
    </row>
    <row r="16" spans="2:16" ht="27" customHeight="1">
      <c r="B16" s="121"/>
      <c r="C16" s="117"/>
      <c r="D16" s="117"/>
      <c r="E16" s="117"/>
      <c r="F16" s="117" t="s">
        <v>18</v>
      </c>
      <c r="G16" s="110">
        <f t="shared" ref="G16:L16" si="0">SUM(G15:G15)</f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1">
        <f t="shared" si="0"/>
        <v>0</v>
      </c>
      <c r="L16" s="111">
        <f t="shared" si="0"/>
        <v>0</v>
      </c>
      <c r="M16" s="111">
        <f>SUM(M15)</f>
        <v>96</v>
      </c>
    </row>
    <row r="17" spans="2:13" ht="27" customHeight="1"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2:13" ht="27" customHeight="1"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2:13" ht="15.75"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2:13" ht="15.75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2:13" ht="15.75"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2:13" ht="19.149999999999999" customHeight="1"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2:13" ht="47.25"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2:13" ht="31.5"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2:13" ht="27" customHeight="1"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2:13" ht="27" customHeight="1"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2:13" ht="27" customHeight="1"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2:13" ht="27" customHeight="1"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9"/>
  <sheetViews>
    <sheetView showGridLines="0" showRowColHeaders="0" zoomScale="75" zoomScaleNormal="75" workbookViewId="0">
      <selection activeCell="I26" sqref="I26"/>
    </sheetView>
  </sheetViews>
  <sheetFormatPr defaultRowHeight="15"/>
  <cols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362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59" t="s">
        <v>363</v>
      </c>
      <c r="E9" s="60"/>
      <c r="F9" s="56"/>
      <c r="G9" s="53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6"/>
      <c r="G10" s="53"/>
      <c r="K10" s="53"/>
      <c r="L10" s="53"/>
      <c r="M10" s="53"/>
    </row>
    <row r="11" spans="2:16" s="54" customFormat="1" ht="26.25" customHeight="1">
      <c r="B11" s="11" t="s">
        <v>4</v>
      </c>
      <c r="C11" s="12"/>
      <c r="D11" s="55"/>
      <c r="E11" s="56"/>
      <c r="F11" s="56"/>
      <c r="G11" s="53"/>
      <c r="K11" s="53"/>
      <c r="L11" s="53"/>
      <c r="M11" s="53"/>
    </row>
    <row r="12" spans="2:16" s="54" customFormat="1" ht="19.149999999999999" customHeight="1"/>
    <row r="13" spans="2:16" ht="47.25"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2:16" ht="31.5"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2:16" ht="27.95" customHeight="1">
      <c r="B15" s="118" t="s">
        <v>364</v>
      </c>
      <c r="C15" s="119"/>
      <c r="D15" s="119"/>
      <c r="E15" s="120" t="s">
        <v>47</v>
      </c>
      <c r="F15" s="110"/>
      <c r="G15" s="110"/>
      <c r="H15" s="110"/>
      <c r="I15" s="110"/>
      <c r="J15" s="110"/>
      <c r="K15" s="111"/>
      <c r="L15" s="111">
        <v>24.75</v>
      </c>
      <c r="M15" s="111"/>
      <c r="P15" s="47">
        <v>39234</v>
      </c>
    </row>
    <row r="16" spans="2:16" ht="27.95" customHeight="1">
      <c r="B16" s="118" t="s">
        <v>44</v>
      </c>
      <c r="C16" s="119"/>
      <c r="D16" s="119"/>
      <c r="E16" s="120" t="s">
        <v>45</v>
      </c>
      <c r="F16" s="110"/>
      <c r="G16" s="110"/>
      <c r="H16" s="110"/>
      <c r="I16" s="110"/>
      <c r="J16" s="110"/>
      <c r="K16" s="111"/>
      <c r="L16" s="111"/>
      <c r="M16" s="111">
        <v>95.8</v>
      </c>
      <c r="P16" s="47"/>
    </row>
    <row r="17" spans="2:13" ht="27" customHeight="1">
      <c r="B17" s="121"/>
      <c r="C17" s="117"/>
      <c r="D17" s="117"/>
      <c r="E17" s="117"/>
      <c r="F17" s="117" t="s">
        <v>18</v>
      </c>
      <c r="G17" s="110">
        <f t="shared" ref="G17:L17" si="0">SUM(G15:G15)</f>
        <v>0</v>
      </c>
      <c r="H17" s="110">
        <f t="shared" si="0"/>
        <v>0</v>
      </c>
      <c r="I17" s="110">
        <f t="shared" si="0"/>
        <v>0</v>
      </c>
      <c r="J17" s="110">
        <f t="shared" si="0"/>
        <v>0</v>
      </c>
      <c r="K17" s="111">
        <f t="shared" si="0"/>
        <v>0</v>
      </c>
      <c r="L17" s="111">
        <f t="shared" si="0"/>
        <v>24.75</v>
      </c>
      <c r="M17" s="111">
        <f>SUM(M15:M16)</f>
        <v>95.8</v>
      </c>
    </row>
    <row r="18" spans="2:13" ht="27" customHeight="1">
      <c r="B18" s="121"/>
      <c r="C18" s="117"/>
      <c r="D18" s="117"/>
      <c r="E18" s="117"/>
      <c r="F18" s="117" t="s">
        <v>19</v>
      </c>
      <c r="G18" s="111">
        <v>0.45</v>
      </c>
      <c r="H18" s="111">
        <v>0.24</v>
      </c>
      <c r="I18" s="111">
        <v>0.2</v>
      </c>
      <c r="J18" s="111">
        <v>0.05</v>
      </c>
      <c r="K18" s="112"/>
      <c r="L18" s="112"/>
      <c r="M18" s="112"/>
    </row>
    <row r="19" spans="2:13" ht="27" customHeight="1">
      <c r="B19" s="121"/>
      <c r="C19" s="117"/>
      <c r="D19" s="117"/>
      <c r="E19" s="117"/>
      <c r="F19" s="117" t="s">
        <v>20</v>
      </c>
      <c r="G19" s="111">
        <f>G17*G18</f>
        <v>0</v>
      </c>
      <c r="H19" s="111">
        <f>H17*H18</f>
        <v>0</v>
      </c>
      <c r="I19" s="111">
        <f>I17*I18</f>
        <v>0</v>
      </c>
      <c r="J19" s="111">
        <f>J17*J18</f>
        <v>0</v>
      </c>
      <c r="K19" s="112"/>
      <c r="L19" s="112"/>
      <c r="M19" s="112"/>
    </row>
    <row r="20" spans="2:13" ht="15.75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2:13" ht="15.75">
      <c r="B21" s="126"/>
      <c r="C21" s="115"/>
      <c r="D21" s="127"/>
      <c r="E21" s="115"/>
      <c r="F21" s="115"/>
      <c r="G21" s="128"/>
      <c r="H21" s="115"/>
      <c r="I21" s="115"/>
      <c r="J21" s="115"/>
      <c r="K21" s="115"/>
      <c r="L21" s="115"/>
      <c r="M21" s="115"/>
    </row>
    <row r="22" spans="2:13" ht="15.75">
      <c r="B22" s="122" t="s">
        <v>21</v>
      </c>
      <c r="C22" s="122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2:13" ht="19.149999999999999" customHeight="1"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2:13" ht="47.25">
      <c r="B24" s="210" t="s">
        <v>5</v>
      </c>
      <c r="C24" s="211"/>
      <c r="D24" s="212"/>
      <c r="E24" s="116" t="s">
        <v>6</v>
      </c>
      <c r="F24" s="116" t="s">
        <v>7</v>
      </c>
      <c r="G24" s="116" t="s">
        <v>8</v>
      </c>
      <c r="H24" s="116" t="s">
        <v>9</v>
      </c>
      <c r="I24" s="116" t="s">
        <v>10</v>
      </c>
      <c r="J24" s="116" t="s">
        <v>11</v>
      </c>
      <c r="K24" s="116" t="s">
        <v>12</v>
      </c>
      <c r="L24" s="116" t="s">
        <v>13</v>
      </c>
      <c r="M24" s="116" t="s">
        <v>14</v>
      </c>
    </row>
    <row r="25" spans="2:13" ht="31.5">
      <c r="B25" s="123" t="s">
        <v>15</v>
      </c>
      <c r="C25" s="124" t="s">
        <v>16</v>
      </c>
      <c r="D25" s="124" t="s">
        <v>17</v>
      </c>
      <c r="E25" s="117"/>
      <c r="F25" s="117"/>
      <c r="G25" s="117"/>
      <c r="H25" s="117"/>
      <c r="I25" s="117"/>
      <c r="J25" s="117"/>
      <c r="K25" s="117"/>
      <c r="L25" s="117"/>
      <c r="M25" s="117"/>
    </row>
    <row r="26" spans="2:13" ht="75.75">
      <c r="B26" s="129" t="s">
        <v>365</v>
      </c>
      <c r="C26" s="110"/>
      <c r="D26" s="110"/>
      <c r="E26" s="120" t="s">
        <v>366</v>
      </c>
      <c r="F26" s="120" t="s">
        <v>367</v>
      </c>
      <c r="G26" s="110"/>
      <c r="H26" s="110"/>
      <c r="I26" s="110"/>
      <c r="J26" s="110"/>
      <c r="K26" s="130" t="s">
        <v>368</v>
      </c>
      <c r="L26" s="113" t="s">
        <v>369</v>
      </c>
      <c r="M26" s="110"/>
    </row>
    <row r="27" spans="2:13" ht="27" customHeight="1">
      <c r="B27" s="121"/>
      <c r="C27" s="117"/>
      <c r="D27" s="117"/>
      <c r="E27" s="117"/>
      <c r="F27" s="117" t="s">
        <v>18</v>
      </c>
      <c r="G27" s="110">
        <f>SUM(G26:G26)</f>
        <v>0</v>
      </c>
      <c r="H27" s="110">
        <f>SUM(H26:H26)</f>
        <v>0</v>
      </c>
      <c r="I27" s="110">
        <f>SUM(I26:I26)</f>
        <v>0</v>
      </c>
      <c r="J27" s="110">
        <f>SUM(J26:J26)</f>
        <v>0</v>
      </c>
      <c r="K27" s="111">
        <f>SUM(7.35+3.3+23)</f>
        <v>33.65</v>
      </c>
      <c r="L27" s="111">
        <f>SUM(10+296.5)</f>
        <v>306.5</v>
      </c>
      <c r="M27" s="111">
        <f>SUM(M26:M26)</f>
        <v>0</v>
      </c>
    </row>
    <row r="28" spans="2:13" ht="27" customHeight="1"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2"/>
      <c r="L28" s="112"/>
      <c r="M28" s="112"/>
    </row>
    <row r="29" spans="2:13" ht="27" customHeight="1"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5: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8"/>
  <sheetViews>
    <sheetView showGridLines="0" showRowColHeaders="0" zoomScale="75" zoomScaleNormal="75" workbookViewId="0">
      <selection activeCell="J25" sqref="J25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10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73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74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59" t="s">
        <v>3</v>
      </c>
      <c r="E9" s="60"/>
      <c r="F9" s="56"/>
      <c r="G9" s="68"/>
      <c r="K9" s="53"/>
      <c r="L9" s="53"/>
      <c r="M9" s="53"/>
    </row>
    <row r="10" spans="2:16" s="54" customFormat="1" ht="26.25" customHeight="1">
      <c r="B10" s="50"/>
      <c r="C10" s="50"/>
      <c r="G10" s="53"/>
      <c r="K10" s="53"/>
      <c r="L10" s="53"/>
      <c r="M10" s="53"/>
    </row>
    <row r="11" spans="2:16" s="54" customFormat="1" ht="26.25" customHeight="1">
      <c r="B11" s="11" t="s">
        <v>4</v>
      </c>
      <c r="C11" s="12"/>
      <c r="G11" s="53"/>
      <c r="K11" s="53"/>
      <c r="L11" s="53"/>
      <c r="M11" s="53"/>
    </row>
    <row r="12" spans="2:16" s="54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.95" customHeight="1">
      <c r="B15" s="66" t="s">
        <v>75</v>
      </c>
      <c r="C15" s="17"/>
      <c r="D15" s="17"/>
      <c r="E15" s="69" t="s">
        <v>45</v>
      </c>
      <c r="F15" s="17"/>
      <c r="G15" s="17"/>
      <c r="H15" s="17"/>
      <c r="I15" s="17"/>
      <c r="J15" s="17"/>
      <c r="K15" s="17"/>
      <c r="L15" s="18"/>
      <c r="M15" s="30">
        <v>40</v>
      </c>
      <c r="P15" s="47"/>
    </row>
    <row r="16" spans="2:16" ht="27" customHeight="1">
      <c r="B16" s="28"/>
      <c r="C16" s="14"/>
      <c r="D16" s="14"/>
      <c r="E16" s="14"/>
      <c r="F16" s="14" t="s">
        <v>18</v>
      </c>
      <c r="G16" s="17">
        <f>SUM(G15)</f>
        <v>0</v>
      </c>
      <c r="H16" s="17">
        <f>SUM(H15)</f>
        <v>0</v>
      </c>
      <c r="I16" s="17">
        <f>SUM(I15)</f>
        <v>0</v>
      </c>
      <c r="J16" s="17">
        <f>SUM(J15)</f>
        <v>0</v>
      </c>
      <c r="K16" s="18">
        <f>SUM(K15)</f>
        <v>0</v>
      </c>
      <c r="L16" s="18">
        <f>SUM(L15:L15)</f>
        <v>0</v>
      </c>
      <c r="M16" s="18">
        <f>SUM(M15)</f>
        <v>40</v>
      </c>
    </row>
    <row r="17" spans="2:13" ht="27" customHeight="1">
      <c r="B17" s="28"/>
      <c r="C17" s="14"/>
      <c r="D17" s="14"/>
      <c r="E17" s="14"/>
      <c r="F17" s="14" t="s">
        <v>19</v>
      </c>
      <c r="G17" s="18">
        <v>0.45</v>
      </c>
      <c r="H17" s="18">
        <v>0.24</v>
      </c>
      <c r="I17" s="18">
        <v>0.2</v>
      </c>
      <c r="J17" s="18">
        <v>0.05</v>
      </c>
      <c r="K17" s="20"/>
      <c r="L17" s="20"/>
      <c r="M17" s="20"/>
    </row>
    <row r="18" spans="2:13" ht="27" customHeight="1">
      <c r="B18" s="28"/>
      <c r="C18" s="14"/>
      <c r="D18" s="14"/>
      <c r="E18" s="14"/>
      <c r="F18" s="14" t="s">
        <v>20</v>
      </c>
      <c r="G18" s="18">
        <f>G16*G17</f>
        <v>0</v>
      </c>
      <c r="H18" s="18">
        <f>H16*H17</f>
        <v>0</v>
      </c>
      <c r="I18" s="18">
        <f>I16*I17</f>
        <v>0</v>
      </c>
      <c r="J18" s="18">
        <f>J16*J17</f>
        <v>0</v>
      </c>
      <c r="K18" s="20"/>
      <c r="L18" s="20"/>
      <c r="M18" s="20"/>
    </row>
    <row r="19" spans="2:13" ht="15.7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29" t="s">
        <v>21</v>
      </c>
      <c r="C21" s="29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206" t="s">
        <v>5</v>
      </c>
      <c r="C23" s="207"/>
      <c r="D23" s="208"/>
      <c r="E23" s="45" t="s">
        <v>6</v>
      </c>
      <c r="F23" s="45" t="s">
        <v>7</v>
      </c>
      <c r="G23" s="45" t="s">
        <v>8</v>
      </c>
      <c r="H23" s="45" t="s">
        <v>9</v>
      </c>
      <c r="I23" s="45" t="s">
        <v>10</v>
      </c>
      <c r="J23" s="45" t="s">
        <v>11</v>
      </c>
      <c r="K23" s="45" t="s">
        <v>12</v>
      </c>
      <c r="L23" s="45" t="s">
        <v>13</v>
      </c>
      <c r="M23" s="45" t="s">
        <v>14</v>
      </c>
    </row>
    <row r="24" spans="2:13" ht="31.5">
      <c r="B24" s="57" t="s">
        <v>15</v>
      </c>
      <c r="C24" s="58" t="s">
        <v>16</v>
      </c>
      <c r="D24" s="58" t="s">
        <v>17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2:13" ht="27" customHeight="1">
      <c r="B25" s="36"/>
      <c r="C25" s="17"/>
      <c r="D25" s="17"/>
      <c r="E25" s="43"/>
      <c r="F25" s="17"/>
      <c r="G25" s="17"/>
      <c r="H25" s="17"/>
      <c r="I25" s="17"/>
      <c r="J25" s="17"/>
      <c r="K25" s="17"/>
      <c r="L25" s="18"/>
      <c r="M25" s="17"/>
    </row>
    <row r="26" spans="2:13" ht="27" customHeight="1">
      <c r="B26" s="28"/>
      <c r="C26" s="14"/>
      <c r="D26" s="14"/>
      <c r="E26" s="14"/>
      <c r="F26" s="14" t="s">
        <v>18</v>
      </c>
      <c r="G26" s="17">
        <f>SUM(G25:G25)</f>
        <v>0</v>
      </c>
      <c r="H26" s="17">
        <f>SUM(H25:H25)</f>
        <v>0</v>
      </c>
      <c r="I26" s="17">
        <f>SUM(I25:I25)</f>
        <v>0</v>
      </c>
      <c r="J26" s="17">
        <f>SUM(J25:J25)</f>
        <v>0</v>
      </c>
      <c r="K26" s="18">
        <v>0</v>
      </c>
      <c r="L26" s="18">
        <f>SUM(L25:L25)</f>
        <v>0</v>
      </c>
      <c r="M26" s="18">
        <f>SUM(M25:M25)</f>
        <v>0</v>
      </c>
    </row>
    <row r="27" spans="2:13" ht="27" customHeight="1">
      <c r="B27" s="28"/>
      <c r="C27" s="14"/>
      <c r="D27" s="14"/>
      <c r="E27" s="14"/>
      <c r="F27" s="14" t="s">
        <v>19</v>
      </c>
      <c r="G27" s="18">
        <v>0.45</v>
      </c>
      <c r="H27" s="18">
        <v>0.24</v>
      </c>
      <c r="I27" s="18">
        <v>0.2</v>
      </c>
      <c r="J27" s="18">
        <v>0.05</v>
      </c>
      <c r="K27" s="20"/>
      <c r="L27" s="20"/>
      <c r="M27" s="20"/>
    </row>
    <row r="28" spans="2:13" ht="27" customHeight="1">
      <c r="B28" s="28"/>
      <c r="C28" s="14"/>
      <c r="D28" s="14"/>
      <c r="E28" s="14"/>
      <c r="F28" s="14" t="s">
        <v>20</v>
      </c>
      <c r="G28" s="18">
        <f>G26*G27</f>
        <v>0</v>
      </c>
      <c r="H28" s="18">
        <f>H26*H27</f>
        <v>0</v>
      </c>
      <c r="I28" s="18">
        <f>I26*I27</f>
        <v>0</v>
      </c>
      <c r="J28" s="18">
        <f>J26*J27</f>
        <v>0</v>
      </c>
      <c r="K28" s="20"/>
      <c r="L28" s="20"/>
      <c r="M28" s="20"/>
    </row>
  </sheetData>
  <sheetProtection password="C4AE" sheet="1" objects="1" scenarios="1"/>
  <mergeCells count="3">
    <mergeCell ref="B6:D6"/>
    <mergeCell ref="B13:D13"/>
    <mergeCell ref="B23:D2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L16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8"/>
  <sheetViews>
    <sheetView showGridLines="0" showRowColHeaders="0" zoomScale="75" zoomScaleNormal="75" workbookViewId="0">
      <selection activeCell="J25" sqref="J25"/>
    </sheetView>
  </sheetViews>
  <sheetFormatPr defaultRowHeight="15"/>
  <cols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  <c r="F7" s="82"/>
    </row>
    <row r="8" spans="2:16" s="6" customFormat="1" ht="26.25" customHeight="1">
      <c r="B8" s="126" t="s">
        <v>1</v>
      </c>
      <c r="C8" s="126"/>
      <c r="D8" s="142" t="s">
        <v>113</v>
      </c>
      <c r="E8" s="143"/>
      <c r="F8" s="143"/>
      <c r="G8" s="144"/>
      <c r="H8" s="145"/>
      <c r="I8" s="145"/>
      <c r="J8" s="145"/>
      <c r="K8" s="144"/>
      <c r="L8" s="144"/>
      <c r="M8" s="144"/>
    </row>
    <row r="9" spans="2:16" s="6" customFormat="1" ht="26.25" customHeight="1">
      <c r="B9" s="126" t="s">
        <v>2</v>
      </c>
      <c r="C9" s="126"/>
      <c r="D9" s="146" t="s">
        <v>467</v>
      </c>
      <c r="E9" s="147"/>
      <c r="F9" s="147"/>
      <c r="G9" s="144"/>
      <c r="H9" s="145"/>
      <c r="I9" s="145"/>
      <c r="J9" s="145"/>
      <c r="K9" s="144"/>
      <c r="L9" s="144"/>
      <c r="M9" s="144"/>
    </row>
    <row r="10" spans="2:16" s="6" customFormat="1" ht="26.25" customHeight="1">
      <c r="B10" s="126"/>
      <c r="C10" s="126"/>
      <c r="D10" s="145"/>
      <c r="E10" s="145"/>
      <c r="F10" s="145"/>
      <c r="G10" s="144"/>
      <c r="H10" s="145"/>
      <c r="I10" s="145"/>
      <c r="J10" s="145"/>
      <c r="K10" s="144"/>
      <c r="L10" s="144"/>
      <c r="M10" s="144"/>
    </row>
    <row r="11" spans="2:16" s="6" customFormat="1" ht="26.25" customHeight="1">
      <c r="B11" s="140" t="s">
        <v>4</v>
      </c>
      <c r="C11" s="115"/>
      <c r="D11" s="145"/>
      <c r="E11" s="145"/>
      <c r="F11" s="145"/>
      <c r="G11" s="144"/>
      <c r="H11" s="145"/>
      <c r="I11" s="145"/>
      <c r="J11" s="145"/>
      <c r="K11" s="144"/>
      <c r="L11" s="144"/>
      <c r="M11" s="144"/>
    </row>
    <row r="12" spans="2:16" s="6" customFormat="1" ht="18.75" customHeight="1"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2:16" ht="47.25"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2:16" ht="31.5"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2:16" ht="27" customHeight="1">
      <c r="B15" s="118" t="s">
        <v>44</v>
      </c>
      <c r="C15" s="119"/>
      <c r="D15" s="119"/>
      <c r="E15" s="120" t="s">
        <v>50</v>
      </c>
      <c r="F15" s="110"/>
      <c r="G15" s="110"/>
      <c r="H15" s="110"/>
      <c r="I15" s="110"/>
      <c r="J15" s="110"/>
      <c r="K15" s="111"/>
      <c r="L15" s="111"/>
      <c r="M15" s="111">
        <v>96</v>
      </c>
      <c r="P15" s="47">
        <v>39234</v>
      </c>
    </row>
    <row r="16" spans="2:16" ht="27" customHeight="1">
      <c r="B16" s="121"/>
      <c r="C16" s="117"/>
      <c r="D16" s="117"/>
      <c r="E16" s="117"/>
      <c r="F16" s="117" t="s">
        <v>18</v>
      </c>
      <c r="G16" s="110">
        <f t="shared" ref="G16:K16" si="0">SUM(G15:G15)</f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1">
        <f t="shared" si="0"/>
        <v>0</v>
      </c>
      <c r="L16" s="111">
        <f>SUM(L15:L15)</f>
        <v>0</v>
      </c>
      <c r="M16" s="111">
        <f>SUM(M15:M15)</f>
        <v>96</v>
      </c>
    </row>
    <row r="17" spans="2:13" ht="27" customHeight="1"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2:13" ht="27" customHeight="1"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2:13" ht="15.75"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2:13" ht="15.75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2:13" ht="15.75"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2:13" ht="19.149999999999999" customHeight="1"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2:13" ht="47.25"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2:13" ht="31.5"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2:13" ht="27" customHeight="1">
      <c r="B25" s="148"/>
      <c r="C25" s="119"/>
      <c r="D25" s="119"/>
      <c r="E25" s="120"/>
      <c r="F25" s="110"/>
      <c r="G25" s="110"/>
      <c r="H25" s="110"/>
      <c r="I25" s="110"/>
      <c r="J25" s="110"/>
      <c r="K25" s="111"/>
      <c r="L25" s="111"/>
      <c r="M25" s="111"/>
    </row>
    <row r="26" spans="2:13" ht="27" customHeight="1"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2:13" ht="27" customHeight="1"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2:13" ht="27" customHeight="1"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25 K15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RowColHeaders="0" zoomScale="75" zoomScaleNormal="75" workbookViewId="0">
      <selection activeCell="I25" sqref="I25"/>
    </sheetView>
  </sheetViews>
  <sheetFormatPr defaultRowHeight="15"/>
  <cols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114</v>
      </c>
      <c r="E8" s="143"/>
      <c r="F8" s="151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468</v>
      </c>
      <c r="E9" s="147"/>
      <c r="F9" s="151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45"/>
      <c r="E10" s="145"/>
      <c r="F10" s="145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45"/>
      <c r="E11" s="145"/>
      <c r="F11" s="145"/>
      <c r="G11" s="144"/>
      <c r="H11" s="145"/>
      <c r="I11" s="145"/>
      <c r="J11" s="145"/>
      <c r="K11" s="144"/>
      <c r="L11" s="144"/>
      <c r="M11" s="144"/>
    </row>
    <row r="12" spans="1:16" s="6" customFormat="1" ht="19.149999999999999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7" customHeight="1">
      <c r="A15" s="149"/>
      <c r="B15" s="118"/>
      <c r="C15" s="119"/>
      <c r="D15" s="119"/>
      <c r="E15" s="120"/>
      <c r="F15" s="120"/>
      <c r="G15" s="110"/>
      <c r="H15" s="110"/>
      <c r="I15" s="110"/>
      <c r="J15" s="110"/>
      <c r="K15" s="111"/>
      <c r="L15" s="111"/>
      <c r="M15" s="113"/>
      <c r="P15" s="47"/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f t="shared" ref="G16:M16" si="0">SUM(G15:G15)</f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1">
        <f t="shared" si="0"/>
        <v>0</v>
      </c>
      <c r="L16" s="111">
        <f t="shared" si="0"/>
        <v>0</v>
      </c>
      <c r="M16" s="111">
        <f t="shared" si="0"/>
        <v>0</v>
      </c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26"/>
      <c r="C20" s="126"/>
      <c r="D20" s="127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9.149999999999999" customHeight="1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7" customHeight="1">
      <c r="A25" s="149"/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1:13" ht="27" customHeight="1">
      <c r="A26" s="149"/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1:13" ht="27" customHeight="1">
      <c r="A27" s="149"/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1:13" ht="27" customHeight="1">
      <c r="A28" s="149"/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9"/>
  <sheetViews>
    <sheetView showGridLines="0" showRowColHeaders="0" zoomScale="75" zoomScaleNormal="75" workbookViewId="0">
      <selection activeCell="J26" sqref="J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26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59" t="s">
        <v>3</v>
      </c>
      <c r="E9" s="60"/>
      <c r="F9" s="53"/>
      <c r="G9" s="53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3"/>
      <c r="G10" s="53"/>
      <c r="K10" s="53"/>
      <c r="L10" s="53"/>
      <c r="M10" s="53"/>
    </row>
    <row r="11" spans="2:16" s="54" customFormat="1" ht="18.75" customHeight="1">
      <c r="B11" s="11" t="s">
        <v>4</v>
      </c>
      <c r="C11" s="12"/>
      <c r="D11" s="12"/>
    </row>
    <row r="12" spans="2:16" s="54" customFormat="1" ht="19.149999999999999" customHeight="1">
      <c r="B12" s="37"/>
    </row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23">
        <v>42156</v>
      </c>
      <c r="C15" s="24"/>
      <c r="D15" s="24"/>
      <c r="E15" s="25" t="s">
        <v>22</v>
      </c>
      <c r="F15" s="26"/>
      <c r="G15" s="26"/>
      <c r="H15" s="26"/>
      <c r="I15" s="26"/>
      <c r="J15" s="26"/>
      <c r="K15" s="26"/>
      <c r="L15" s="27">
        <v>630</v>
      </c>
      <c r="M15" s="26"/>
      <c r="P15" s="47">
        <v>39234</v>
      </c>
    </row>
    <row r="16" spans="2:16" ht="30" customHeight="1">
      <c r="B16" s="23" t="s">
        <v>44</v>
      </c>
      <c r="C16" s="24"/>
      <c r="D16" s="24"/>
      <c r="E16" s="25" t="s">
        <v>45</v>
      </c>
      <c r="F16" s="26"/>
      <c r="G16" s="26"/>
      <c r="H16" s="26"/>
      <c r="I16" s="26"/>
      <c r="J16" s="26"/>
      <c r="K16" s="26"/>
      <c r="L16" s="27"/>
      <c r="M16" s="42">
        <v>96</v>
      </c>
      <c r="P16" s="47"/>
    </row>
    <row r="17" spans="2:13" ht="30" customHeight="1">
      <c r="B17" s="28"/>
      <c r="C17" s="14"/>
      <c r="D17" s="14"/>
      <c r="E17" s="14"/>
      <c r="F17" s="14" t="s">
        <v>18</v>
      </c>
      <c r="G17" s="17">
        <f>SUM(G15:G15)</f>
        <v>0</v>
      </c>
      <c r="H17" s="17">
        <f>SUM(H15:H15)</f>
        <v>0</v>
      </c>
      <c r="I17" s="17">
        <f>SUM(I15:I15)</f>
        <v>0</v>
      </c>
      <c r="J17" s="17">
        <f>SUM(J15:J15)</f>
        <v>0</v>
      </c>
      <c r="K17" s="18">
        <v>0</v>
      </c>
      <c r="L17" s="18">
        <f>SUM(L15:L15)</f>
        <v>630</v>
      </c>
      <c r="M17" s="18">
        <f>SUM(M15:M16)</f>
        <v>96</v>
      </c>
    </row>
    <row r="18" spans="2:13" ht="30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30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36"/>
      <c r="C26" s="17"/>
      <c r="D26" s="17"/>
      <c r="E26" s="43"/>
      <c r="F26" s="17"/>
      <c r="G26" s="17"/>
      <c r="H26" s="17"/>
      <c r="I26" s="17"/>
      <c r="J26" s="17"/>
      <c r="K26" s="17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RowColHeaders="0" zoomScale="75" zoomScaleNormal="75" workbookViewId="0">
      <selection activeCell="H26" sqref="H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ht="20.100000000000001" customHeight="1">
      <c r="A6" s="6"/>
      <c r="B6" s="205" t="s">
        <v>0</v>
      </c>
      <c r="C6" s="205"/>
      <c r="D6" s="205"/>
      <c r="E6" s="6"/>
      <c r="F6" s="6"/>
      <c r="G6" s="6"/>
      <c r="H6" s="6"/>
      <c r="I6" s="6"/>
      <c r="J6" s="6"/>
      <c r="K6" s="6"/>
      <c r="L6" s="6"/>
      <c r="M6" s="6"/>
    </row>
    <row r="7" spans="1:16" ht="18.75" customHeight="1">
      <c r="A7" s="6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6" s="6" customFormat="1" ht="26.25" customHeight="1">
      <c r="B8" s="5" t="s">
        <v>1</v>
      </c>
      <c r="C8" s="5"/>
      <c r="D8" s="3" t="s">
        <v>76</v>
      </c>
      <c r="E8" s="4"/>
      <c r="F8" s="5"/>
      <c r="G8" s="5"/>
      <c r="K8" s="5"/>
      <c r="L8" s="5"/>
      <c r="M8" s="5"/>
    </row>
    <row r="9" spans="1:16" s="6" customFormat="1" ht="26.25" customHeight="1">
      <c r="B9" s="5" t="s">
        <v>2</v>
      </c>
      <c r="C9" s="5"/>
      <c r="D9" s="7" t="s">
        <v>3</v>
      </c>
      <c r="E9" s="8"/>
      <c r="F9" s="5"/>
      <c r="G9" s="5"/>
      <c r="K9" s="5"/>
      <c r="L9" s="5"/>
      <c r="M9" s="5"/>
    </row>
    <row r="10" spans="1:16" s="6" customFormat="1" ht="26.25" customHeight="1">
      <c r="B10" s="5"/>
      <c r="C10" s="5"/>
      <c r="D10" s="10"/>
      <c r="E10" s="10"/>
      <c r="F10" s="5"/>
      <c r="G10" s="5"/>
      <c r="K10" s="5"/>
      <c r="L10" s="5"/>
      <c r="M10" s="5"/>
    </row>
    <row r="11" spans="1:16" s="6" customFormat="1" ht="26.25" customHeight="1">
      <c r="B11" s="11" t="s">
        <v>4</v>
      </c>
      <c r="C11" s="12"/>
      <c r="D11" s="10"/>
      <c r="E11" s="10"/>
      <c r="F11" s="5"/>
      <c r="G11" s="5"/>
      <c r="K11" s="5"/>
      <c r="L11" s="5"/>
      <c r="M11" s="5"/>
    </row>
    <row r="12" spans="1:16" s="6" customFormat="1" ht="18.75" customHeight="1"/>
    <row r="13" spans="1:16" ht="47.25">
      <c r="A13" s="6"/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1:16" ht="31.5">
      <c r="A14" s="6"/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1:16" ht="30" customHeight="1">
      <c r="A15" s="6"/>
      <c r="B15" s="70" t="s">
        <v>44</v>
      </c>
      <c r="C15" s="71"/>
      <c r="D15" s="71"/>
      <c r="E15" s="71" t="s">
        <v>45</v>
      </c>
      <c r="F15" s="16"/>
      <c r="G15" s="71"/>
      <c r="H15" s="71"/>
      <c r="I15" s="71"/>
      <c r="J15" s="71"/>
      <c r="K15" s="71"/>
      <c r="L15" s="71"/>
      <c r="M15" s="72">
        <v>146.58000000000001</v>
      </c>
      <c r="P15" s="47">
        <v>39234</v>
      </c>
    </row>
    <row r="16" spans="1:16" ht="27" customHeight="1">
      <c r="A16" s="6"/>
      <c r="B16" s="28"/>
      <c r="C16" s="14"/>
      <c r="D16" s="14"/>
      <c r="E16" s="14"/>
      <c r="F16" s="14" t="s">
        <v>18</v>
      </c>
      <c r="G16" s="17">
        <f>SUM(G25:G25)</f>
        <v>0</v>
      </c>
      <c r="H16" s="17">
        <f>SUM(H25:H25)</f>
        <v>0</v>
      </c>
      <c r="I16" s="17">
        <f>SUM(I25:I25)</f>
        <v>0</v>
      </c>
      <c r="J16" s="17">
        <v>0</v>
      </c>
      <c r="K16" s="18">
        <f>SUM(K25:K25)</f>
        <v>0</v>
      </c>
      <c r="L16" s="18">
        <v>0</v>
      </c>
      <c r="M16" s="18">
        <f>SUM(M15)</f>
        <v>146.58000000000001</v>
      </c>
    </row>
    <row r="17" spans="1:13" ht="27" customHeight="1">
      <c r="A17" s="6"/>
      <c r="B17" s="28"/>
      <c r="C17" s="14"/>
      <c r="D17" s="14"/>
      <c r="E17" s="14"/>
      <c r="F17" s="14" t="s">
        <v>19</v>
      </c>
      <c r="G17" s="18">
        <v>0.45</v>
      </c>
      <c r="H17" s="18">
        <v>0.24</v>
      </c>
      <c r="I17" s="18">
        <v>0.2</v>
      </c>
      <c r="J17" s="18">
        <v>0.05</v>
      </c>
      <c r="K17" s="20"/>
      <c r="L17" s="20"/>
      <c r="M17" s="20"/>
    </row>
    <row r="18" spans="1:13" ht="27" customHeight="1">
      <c r="A18" s="6"/>
      <c r="B18" s="28"/>
      <c r="C18" s="14"/>
      <c r="D18" s="14"/>
      <c r="E18" s="14"/>
      <c r="F18" s="14" t="s">
        <v>20</v>
      </c>
      <c r="G18" s="18">
        <f>G16*G17</f>
        <v>0</v>
      </c>
      <c r="H18" s="18">
        <f>H16*H17</f>
        <v>0</v>
      </c>
      <c r="I18" s="18">
        <f>I16*I17</f>
        <v>0</v>
      </c>
      <c r="J18" s="18">
        <f>J16*J17</f>
        <v>0</v>
      </c>
      <c r="K18" s="20"/>
      <c r="L18" s="20"/>
      <c r="M18" s="20"/>
    </row>
    <row r="19" spans="1:13" ht="15.7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15.75">
      <c r="A20" s="6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5.75">
      <c r="A21" s="6"/>
      <c r="B21" s="29" t="s">
        <v>21</v>
      </c>
      <c r="C21" s="29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19.149999999999999" customHeight="1">
      <c r="A22" s="6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47.25">
      <c r="A23" s="6"/>
      <c r="B23" s="206" t="s">
        <v>5</v>
      </c>
      <c r="C23" s="207"/>
      <c r="D23" s="208"/>
      <c r="E23" s="45" t="s">
        <v>6</v>
      </c>
      <c r="F23" s="45" t="s">
        <v>7</v>
      </c>
      <c r="G23" s="45" t="s">
        <v>8</v>
      </c>
      <c r="H23" s="45" t="s">
        <v>9</v>
      </c>
      <c r="I23" s="45" t="s">
        <v>10</v>
      </c>
      <c r="J23" s="45" t="s">
        <v>11</v>
      </c>
      <c r="K23" s="45" t="s">
        <v>12</v>
      </c>
      <c r="L23" s="45" t="s">
        <v>13</v>
      </c>
      <c r="M23" s="45" t="s">
        <v>14</v>
      </c>
    </row>
    <row r="24" spans="1:13" ht="31.5">
      <c r="A24" s="6"/>
      <c r="B24" s="57" t="s">
        <v>15</v>
      </c>
      <c r="C24" s="58" t="s">
        <v>16</v>
      </c>
      <c r="D24" s="58" t="s">
        <v>17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27" customHeight="1">
      <c r="A25" s="6"/>
      <c r="B25" s="31"/>
      <c r="C25" s="32"/>
      <c r="D25" s="32"/>
      <c r="E25" s="33"/>
      <c r="F25" s="34"/>
      <c r="G25" s="34"/>
      <c r="H25" s="34"/>
      <c r="I25" s="34"/>
      <c r="J25" s="34"/>
      <c r="K25" s="35"/>
      <c r="L25" s="35"/>
      <c r="M25" s="35"/>
    </row>
    <row r="26" spans="1:13" ht="27" customHeight="1">
      <c r="A26" s="6"/>
      <c r="B26" s="28"/>
      <c r="C26" s="14"/>
      <c r="D26" s="14"/>
      <c r="E26" s="14"/>
      <c r="F26" s="14" t="s">
        <v>18</v>
      </c>
      <c r="G26" s="17"/>
      <c r="H26" s="17"/>
      <c r="I26" s="17"/>
      <c r="J26" s="17"/>
      <c r="K26" s="18">
        <v>0</v>
      </c>
      <c r="L26" s="18">
        <f>SUM(L25)</f>
        <v>0</v>
      </c>
      <c r="M26" s="18">
        <v>0</v>
      </c>
    </row>
    <row r="27" spans="1:13" ht="27" customHeight="1">
      <c r="A27" s="6"/>
      <c r="B27" s="28"/>
      <c r="C27" s="14"/>
      <c r="D27" s="14"/>
      <c r="E27" s="14"/>
      <c r="F27" s="14" t="s">
        <v>19</v>
      </c>
      <c r="G27" s="18">
        <v>0.45</v>
      </c>
      <c r="H27" s="18">
        <v>0.24</v>
      </c>
      <c r="I27" s="18">
        <v>0.2</v>
      </c>
      <c r="J27" s="18">
        <v>0.05</v>
      </c>
      <c r="K27" s="20"/>
      <c r="L27" s="20"/>
      <c r="M27" s="20"/>
    </row>
    <row r="28" spans="1:13" ht="27" customHeight="1">
      <c r="A28" s="6"/>
      <c r="B28" s="28"/>
      <c r="C28" s="14"/>
      <c r="D28" s="14"/>
      <c r="E28" s="14"/>
      <c r="F28" s="14" t="s">
        <v>20</v>
      </c>
      <c r="G28" s="18">
        <f>G26*G27</f>
        <v>0</v>
      </c>
      <c r="H28" s="18">
        <f>H26*H27</f>
        <v>0</v>
      </c>
      <c r="I28" s="18">
        <f>I26*I27</f>
        <v>0</v>
      </c>
      <c r="J28" s="18">
        <f>J26*J27</f>
        <v>0</v>
      </c>
      <c r="K28" s="20"/>
      <c r="L28" s="20"/>
      <c r="M28" s="20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25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7:P29"/>
  <sheetViews>
    <sheetView showGridLines="0" showRowColHeaders="0" zoomScale="75" zoomScaleNormal="75" zoomScaleSheetLayoutView="80" workbookViewId="0">
      <selection activeCell="G26" sqref="G26"/>
    </sheetView>
  </sheetViews>
  <sheetFormatPr defaultRowHeight="15"/>
  <cols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20.100000000000001" customHeight="1">
      <c r="B7" s="205" t="s">
        <v>0</v>
      </c>
      <c r="C7" s="205"/>
      <c r="D7" s="205"/>
    </row>
    <row r="8" spans="2:16" ht="18.75" customHeight="1">
      <c r="B8" s="1"/>
    </row>
    <row r="9" spans="2:16" s="54" customFormat="1" ht="26.25" customHeight="1">
      <c r="B9" s="50" t="s">
        <v>1</v>
      </c>
      <c r="C9" s="50"/>
      <c r="D9" s="51" t="s">
        <v>206</v>
      </c>
      <c r="E9" s="52"/>
      <c r="F9" s="56"/>
      <c r="G9" s="56"/>
      <c r="H9" s="97"/>
      <c r="K9" s="53"/>
      <c r="L9" s="53"/>
      <c r="M9" s="53"/>
    </row>
    <row r="10" spans="2:16" s="54" customFormat="1" ht="26.25" customHeight="1">
      <c r="B10" s="50" t="s">
        <v>2</v>
      </c>
      <c r="C10" s="50"/>
      <c r="D10" s="59" t="s">
        <v>207</v>
      </c>
      <c r="E10" s="60"/>
      <c r="F10" s="56"/>
      <c r="G10" s="56"/>
      <c r="H10" s="97"/>
      <c r="K10" s="53"/>
      <c r="L10" s="53"/>
      <c r="M10" s="53"/>
    </row>
    <row r="11" spans="2:16" s="54" customFormat="1" ht="26.25" customHeight="1">
      <c r="B11" s="50"/>
      <c r="C11" s="50"/>
      <c r="D11" s="55"/>
      <c r="E11" s="56"/>
      <c r="F11" s="56"/>
      <c r="G11" s="56"/>
      <c r="H11" s="97"/>
      <c r="K11" s="53"/>
      <c r="L11" s="53"/>
      <c r="M11" s="53"/>
    </row>
    <row r="12" spans="2:16" s="54" customFormat="1" ht="26.25" customHeight="1">
      <c r="B12" s="11" t="s">
        <v>4</v>
      </c>
      <c r="C12" s="12"/>
      <c r="F12" s="56"/>
      <c r="G12" s="56"/>
      <c r="H12" s="97"/>
      <c r="K12" s="53"/>
      <c r="L12" s="53"/>
      <c r="M12" s="53"/>
    </row>
    <row r="13" spans="2:16" s="54" customFormat="1" ht="19.149999999999999" customHeight="1"/>
    <row r="14" spans="2:16" ht="47.25">
      <c r="B14" s="206" t="s">
        <v>5</v>
      </c>
      <c r="C14" s="207"/>
      <c r="D14" s="208"/>
      <c r="E14" s="45" t="s">
        <v>6</v>
      </c>
      <c r="F14" s="45" t="s">
        <v>7</v>
      </c>
      <c r="G14" s="45" t="s">
        <v>8</v>
      </c>
      <c r="H14" s="45" t="s">
        <v>9</v>
      </c>
      <c r="I14" s="45" t="s">
        <v>10</v>
      </c>
      <c r="J14" s="45" t="s">
        <v>11</v>
      </c>
      <c r="K14" s="45" t="s">
        <v>12</v>
      </c>
      <c r="L14" s="45" t="s">
        <v>13</v>
      </c>
      <c r="M14" s="45" t="s">
        <v>14</v>
      </c>
      <c r="N14" s="46"/>
      <c r="P14" s="47">
        <v>39173</v>
      </c>
    </row>
    <row r="15" spans="2:16" ht="31.5">
      <c r="B15" s="57" t="s">
        <v>15</v>
      </c>
      <c r="C15" s="58" t="s">
        <v>16</v>
      </c>
      <c r="D15" s="58" t="s">
        <v>17</v>
      </c>
      <c r="E15" s="14"/>
      <c r="F15" s="14"/>
      <c r="G15" s="14"/>
      <c r="H15" s="14"/>
      <c r="I15" s="14"/>
      <c r="J15" s="14"/>
      <c r="K15" s="14"/>
      <c r="L15" s="14"/>
      <c r="M15" s="14"/>
      <c r="P15" s="47">
        <v>39203</v>
      </c>
    </row>
    <row r="16" spans="2:16" ht="30.75">
      <c r="B16" s="23">
        <v>42156</v>
      </c>
      <c r="C16" s="24"/>
      <c r="D16" s="24"/>
      <c r="E16" s="25" t="s">
        <v>22</v>
      </c>
      <c r="F16" s="26"/>
      <c r="G16" s="26"/>
      <c r="H16" s="26"/>
      <c r="I16" s="26"/>
      <c r="J16" s="26"/>
      <c r="K16" s="26"/>
      <c r="L16" s="27">
        <v>630</v>
      </c>
      <c r="M16" s="26"/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v>0</v>
      </c>
      <c r="H17" s="17">
        <v>0</v>
      </c>
      <c r="I17" s="17">
        <v>0</v>
      </c>
      <c r="J17" s="17">
        <v>0</v>
      </c>
      <c r="K17" s="18">
        <v>0</v>
      </c>
      <c r="L17" s="18">
        <f>SUM(L16)</f>
        <v>630</v>
      </c>
      <c r="M17" s="18">
        <v>0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66"/>
      <c r="C26" s="17"/>
      <c r="D26" s="17"/>
      <c r="E26" s="109"/>
      <c r="F26" s="109"/>
      <c r="G26" s="17"/>
      <c r="H26" s="17"/>
      <c r="I26" s="17"/>
      <c r="J26" s="17"/>
      <c r="K26" s="30"/>
      <c r="L26" s="65"/>
      <c r="M26" s="98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f>SUM(K26)</f>
        <v>0</v>
      </c>
      <c r="L27" s="18">
        <f>SUM(L26)</f>
        <v>0</v>
      </c>
      <c r="M27" s="18">
        <f>SUM(M26)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6:P28"/>
  <sheetViews>
    <sheetView showGridLines="0" showRowColHeaders="0" zoomScale="75" zoomScaleNormal="75" workbookViewId="0">
      <selection activeCell="J25" sqref="J25"/>
    </sheetView>
  </sheetViews>
  <sheetFormatPr defaultRowHeight="15"/>
  <cols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115</v>
      </c>
      <c r="E8" s="4"/>
      <c r="F8" s="5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469</v>
      </c>
      <c r="E9" s="8"/>
      <c r="F9" s="8"/>
      <c r="G9" s="10"/>
      <c r="K9" s="5"/>
      <c r="L9" s="5"/>
      <c r="M9" s="5"/>
    </row>
    <row r="10" spans="2:16" s="6" customFormat="1" ht="26.25" customHeight="1">
      <c r="B10" s="2"/>
      <c r="C10" s="2"/>
      <c r="K10" s="5"/>
      <c r="L10" s="5"/>
      <c r="M10" s="5"/>
    </row>
    <row r="11" spans="2:16" s="6" customFormat="1" ht="26.25" customHeight="1">
      <c r="B11" s="11" t="s">
        <v>4</v>
      </c>
      <c r="C11" s="12"/>
      <c r="K11" s="5"/>
      <c r="L11" s="5"/>
      <c r="M11" s="5"/>
    </row>
    <row r="12" spans="2:16" s="6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.95" customHeight="1">
      <c r="B15" s="41" t="s">
        <v>46</v>
      </c>
      <c r="C15" s="17"/>
      <c r="D15" s="17"/>
      <c r="E15" s="43" t="s">
        <v>47</v>
      </c>
      <c r="F15" s="17"/>
      <c r="G15" s="17"/>
      <c r="H15" s="17"/>
      <c r="I15" s="17"/>
      <c r="J15" s="17"/>
      <c r="K15" s="17"/>
      <c r="L15" s="18">
        <v>47.13</v>
      </c>
      <c r="M15" s="17"/>
      <c r="P15" s="47"/>
    </row>
    <row r="16" spans="2:16" ht="27" customHeight="1">
      <c r="B16" s="28"/>
      <c r="C16" s="14"/>
      <c r="D16" s="14"/>
      <c r="E16" s="14"/>
      <c r="F16" s="14" t="s">
        <v>18</v>
      </c>
      <c r="G16" s="17">
        <f t="shared" ref="G16:K16" si="0">SUM(G15:G15)</f>
        <v>0</v>
      </c>
      <c r="H16" s="17">
        <f t="shared" si="0"/>
        <v>0</v>
      </c>
      <c r="I16" s="17">
        <f t="shared" si="0"/>
        <v>0</v>
      </c>
      <c r="J16" s="17">
        <f t="shared" si="0"/>
        <v>0</v>
      </c>
      <c r="K16" s="18">
        <f t="shared" si="0"/>
        <v>0</v>
      </c>
      <c r="L16" s="18">
        <f>SUM(L15:L15)</f>
        <v>47.13</v>
      </c>
      <c r="M16" s="18">
        <f>SUM(M15:M15)</f>
        <v>0</v>
      </c>
    </row>
    <row r="17" spans="2:13" ht="27" customHeight="1">
      <c r="B17" s="28"/>
      <c r="C17" s="14"/>
      <c r="D17" s="14"/>
      <c r="E17" s="14"/>
      <c r="F17" s="14" t="s">
        <v>19</v>
      </c>
      <c r="G17" s="18">
        <v>0.45</v>
      </c>
      <c r="H17" s="18">
        <v>0.24</v>
      </c>
      <c r="I17" s="18">
        <v>0.2</v>
      </c>
      <c r="J17" s="18">
        <v>0.05</v>
      </c>
      <c r="K17" s="20"/>
      <c r="L17" s="38"/>
      <c r="M17" s="20"/>
    </row>
    <row r="18" spans="2:13" ht="27" customHeight="1">
      <c r="B18" s="28"/>
      <c r="C18" s="14"/>
      <c r="D18" s="14"/>
      <c r="E18" s="14"/>
      <c r="F18" s="14" t="s">
        <v>20</v>
      </c>
      <c r="G18" s="18">
        <f>G16*G17</f>
        <v>0</v>
      </c>
      <c r="H18" s="18">
        <f>H16*H17</f>
        <v>0</v>
      </c>
      <c r="I18" s="18">
        <f>I16*I17</f>
        <v>0</v>
      </c>
      <c r="J18" s="18">
        <f>J16*J17</f>
        <v>0</v>
      </c>
      <c r="K18" s="20"/>
      <c r="L18" s="20"/>
      <c r="M18" s="20"/>
    </row>
    <row r="19" spans="2:13" ht="13.1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3.15" customHeight="1">
      <c r="B20" s="2"/>
      <c r="C20" s="2"/>
      <c r="D20" s="81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29" t="s">
        <v>21</v>
      </c>
      <c r="C21" s="29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9.149999999999999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206" t="s">
        <v>5</v>
      </c>
      <c r="C23" s="207"/>
      <c r="D23" s="208"/>
      <c r="E23" s="45" t="s">
        <v>6</v>
      </c>
      <c r="F23" s="45" t="s">
        <v>7</v>
      </c>
      <c r="G23" s="45" t="s">
        <v>8</v>
      </c>
      <c r="H23" s="45" t="s">
        <v>9</v>
      </c>
      <c r="I23" s="45" t="s">
        <v>10</v>
      </c>
      <c r="J23" s="45" t="s">
        <v>11</v>
      </c>
      <c r="K23" s="45" t="s">
        <v>12</v>
      </c>
      <c r="L23" s="45" t="s">
        <v>13</v>
      </c>
      <c r="M23" s="45" t="s">
        <v>14</v>
      </c>
    </row>
    <row r="24" spans="2:13" ht="31.5">
      <c r="B24" s="57" t="s">
        <v>15</v>
      </c>
      <c r="C24" s="58" t="s">
        <v>16</v>
      </c>
      <c r="D24" s="58" t="s">
        <v>17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2:13" ht="27" customHeight="1">
      <c r="B25" s="66"/>
      <c r="C25" s="17"/>
      <c r="D25" s="17"/>
      <c r="E25" s="33"/>
      <c r="F25" s="34"/>
      <c r="G25" s="17"/>
      <c r="H25" s="17"/>
      <c r="I25" s="17"/>
      <c r="J25" s="17"/>
      <c r="K25" s="17"/>
      <c r="L25" s="18"/>
      <c r="M25" s="17"/>
    </row>
    <row r="26" spans="2:13" ht="27" customHeight="1">
      <c r="B26" s="28"/>
      <c r="C26" s="14"/>
      <c r="D26" s="14"/>
      <c r="E26" s="14"/>
      <c r="F26" s="14" t="s">
        <v>18</v>
      </c>
      <c r="G26" s="17">
        <f>SUM(G25:G25)</f>
        <v>0</v>
      </c>
      <c r="H26" s="17">
        <f>SUM(H25:H25)</f>
        <v>0</v>
      </c>
      <c r="I26" s="17">
        <f>SUM(I25:I25)</f>
        <v>0</v>
      </c>
      <c r="J26" s="17">
        <f>SUM(J25:J25)</f>
        <v>0</v>
      </c>
      <c r="K26" s="18">
        <v>0</v>
      </c>
      <c r="L26" s="18">
        <f>SUM(L25:L25)</f>
        <v>0</v>
      </c>
      <c r="M26" s="18">
        <f>SUM(M25:M25)</f>
        <v>0</v>
      </c>
    </row>
    <row r="27" spans="2:13" ht="27" customHeight="1">
      <c r="B27" s="28"/>
      <c r="C27" s="14"/>
      <c r="D27" s="14"/>
      <c r="E27" s="14"/>
      <c r="F27" s="14" t="s">
        <v>19</v>
      </c>
      <c r="G27" s="18">
        <v>0.45</v>
      </c>
      <c r="H27" s="18">
        <v>0.24</v>
      </c>
      <c r="I27" s="18">
        <v>0.2</v>
      </c>
      <c r="J27" s="18">
        <v>0.05</v>
      </c>
      <c r="K27" s="20"/>
      <c r="L27" s="20"/>
      <c r="M27" s="20"/>
    </row>
    <row r="28" spans="2:13" ht="27" customHeight="1">
      <c r="B28" s="28"/>
      <c r="C28" s="14"/>
      <c r="D28" s="14"/>
      <c r="E28" s="14"/>
      <c r="F28" s="14" t="s">
        <v>20</v>
      </c>
      <c r="G28" s="18">
        <f>G26*G27</f>
        <v>0</v>
      </c>
      <c r="H28" s="18">
        <f>H26*H27</f>
        <v>0</v>
      </c>
      <c r="I28" s="18">
        <f>I26*I27</f>
        <v>0</v>
      </c>
      <c r="J28" s="18">
        <f>J26*J27</f>
        <v>0</v>
      </c>
      <c r="K28" s="20"/>
      <c r="L28" s="20"/>
      <c r="M28" s="20"/>
    </row>
  </sheetData>
  <sheetProtection password="C4AE" sheet="1" objects="1" scenarios="1"/>
  <mergeCells count="3">
    <mergeCell ref="B6:D6"/>
    <mergeCell ref="B13:D13"/>
    <mergeCell ref="B23:D2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15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B6:P69"/>
  <sheetViews>
    <sheetView showGridLines="0" showRowColHeaders="0" topLeftCell="A46" zoomScale="75" zoomScaleNormal="75" workbookViewId="0">
      <selection activeCell="J66" sqref="J66"/>
    </sheetView>
  </sheetViews>
  <sheetFormatPr defaultRowHeight="15"/>
  <cols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370</v>
      </c>
      <c r="E8" s="4"/>
      <c r="F8" s="5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3</v>
      </c>
      <c r="E9" s="4"/>
      <c r="F9" s="10"/>
      <c r="G9" s="5"/>
      <c r="K9" s="5"/>
      <c r="L9" s="5"/>
      <c r="M9" s="5"/>
    </row>
    <row r="10" spans="2:16" s="6" customFormat="1" ht="26.25" customHeight="1">
      <c r="B10" s="2"/>
      <c r="C10" s="2"/>
      <c r="D10" s="9"/>
      <c r="E10" s="10"/>
      <c r="F10" s="5"/>
      <c r="G10" s="5"/>
      <c r="K10" s="5"/>
      <c r="L10" s="5"/>
      <c r="M10" s="5"/>
    </row>
    <row r="11" spans="2:16" s="6" customFormat="1" ht="18.75" customHeight="1">
      <c r="B11" s="11" t="s">
        <v>4</v>
      </c>
      <c r="C11" s="12"/>
      <c r="D11" s="12"/>
    </row>
    <row r="12" spans="2:16" s="6" customFormat="1" ht="19.149999999999999" customHeight="1">
      <c r="B12" s="37"/>
    </row>
    <row r="13" spans="2:16" ht="45">
      <c r="B13" s="213" t="s">
        <v>5</v>
      </c>
      <c r="C13" s="214"/>
      <c r="D13" s="215"/>
      <c r="E13" s="104" t="s">
        <v>6</v>
      </c>
      <c r="F13" s="104" t="s">
        <v>7</v>
      </c>
      <c r="G13" s="104" t="s">
        <v>8</v>
      </c>
      <c r="H13" s="104" t="s">
        <v>9</v>
      </c>
      <c r="I13" s="104" t="s">
        <v>10</v>
      </c>
      <c r="J13" s="104" t="s">
        <v>11</v>
      </c>
      <c r="K13" s="104" t="s">
        <v>12</v>
      </c>
      <c r="L13" s="104" t="s">
        <v>13</v>
      </c>
      <c r="M13" s="104" t="s">
        <v>14</v>
      </c>
      <c r="N13" s="46"/>
      <c r="P13" s="47">
        <v>39173</v>
      </c>
    </row>
    <row r="14" spans="2:16" ht="30">
      <c r="B14" s="105" t="s">
        <v>15</v>
      </c>
      <c r="C14" s="106" t="s">
        <v>16</v>
      </c>
      <c r="D14" s="106" t="s">
        <v>17</v>
      </c>
      <c r="E14" s="107"/>
      <c r="F14" s="107"/>
      <c r="G14" s="107"/>
      <c r="H14" s="107"/>
      <c r="I14" s="107"/>
      <c r="J14" s="107"/>
      <c r="K14" s="107"/>
      <c r="L14" s="107"/>
      <c r="M14" s="107"/>
      <c r="P14" s="47">
        <v>39203</v>
      </c>
    </row>
    <row r="15" spans="2:16" ht="30" customHeight="1">
      <c r="B15" s="67">
        <v>42067</v>
      </c>
      <c r="C15" s="17"/>
      <c r="D15" s="17"/>
      <c r="E15" s="43" t="s">
        <v>371</v>
      </c>
      <c r="F15" s="17" t="s">
        <v>372</v>
      </c>
      <c r="G15" s="62">
        <v>4</v>
      </c>
      <c r="H15" s="17"/>
      <c r="I15" s="17"/>
      <c r="J15" s="17"/>
      <c r="K15" s="17"/>
      <c r="L15" s="18"/>
      <c r="M15" s="17"/>
      <c r="P15" s="47">
        <v>39234</v>
      </c>
    </row>
    <row r="16" spans="2:16" ht="30" customHeight="1">
      <c r="B16" s="67">
        <v>42068</v>
      </c>
      <c r="C16" s="17"/>
      <c r="D16" s="17"/>
      <c r="E16" s="43" t="s">
        <v>373</v>
      </c>
      <c r="F16" s="17" t="s">
        <v>374</v>
      </c>
      <c r="G16" s="62">
        <v>9</v>
      </c>
      <c r="H16" s="17"/>
      <c r="I16" s="17"/>
      <c r="J16" s="17"/>
      <c r="K16" s="17"/>
      <c r="L16" s="18"/>
      <c r="M16" s="17"/>
      <c r="P16" s="47"/>
    </row>
    <row r="17" spans="2:16" ht="30" customHeight="1">
      <c r="B17" s="67">
        <v>42072</v>
      </c>
      <c r="C17" s="17"/>
      <c r="D17" s="17"/>
      <c r="E17" s="43" t="s">
        <v>375</v>
      </c>
      <c r="F17" s="43" t="s">
        <v>376</v>
      </c>
      <c r="G17" s="62">
        <v>8</v>
      </c>
      <c r="H17" s="17"/>
      <c r="I17" s="17"/>
      <c r="J17" s="17"/>
      <c r="K17" s="17"/>
      <c r="L17" s="18"/>
      <c r="M17" s="17"/>
      <c r="P17" s="47"/>
    </row>
    <row r="18" spans="2:16" ht="30" customHeight="1">
      <c r="B18" s="67">
        <v>42074</v>
      </c>
      <c r="C18" s="17"/>
      <c r="D18" s="17"/>
      <c r="E18" s="43" t="s">
        <v>377</v>
      </c>
      <c r="F18" s="43" t="s">
        <v>378</v>
      </c>
      <c r="G18" s="62">
        <v>10</v>
      </c>
      <c r="H18" s="17"/>
      <c r="I18" s="17"/>
      <c r="J18" s="17"/>
      <c r="K18" s="17"/>
      <c r="L18" s="18"/>
      <c r="M18" s="17"/>
      <c r="P18" s="47"/>
    </row>
    <row r="19" spans="2:16" ht="30" customHeight="1">
      <c r="B19" s="67">
        <v>42075</v>
      </c>
      <c r="C19" s="17"/>
      <c r="D19" s="17"/>
      <c r="E19" s="43" t="s">
        <v>379</v>
      </c>
      <c r="F19" s="43" t="s">
        <v>380</v>
      </c>
      <c r="G19" s="62">
        <v>6</v>
      </c>
      <c r="H19" s="17"/>
      <c r="I19" s="17"/>
      <c r="J19" s="17"/>
      <c r="K19" s="17"/>
      <c r="L19" s="18"/>
      <c r="M19" s="17"/>
      <c r="P19" s="47"/>
    </row>
    <row r="20" spans="2:16" ht="30" customHeight="1">
      <c r="B20" s="67">
        <v>42081</v>
      </c>
      <c r="C20" s="17"/>
      <c r="D20" s="17"/>
      <c r="E20" s="43" t="s">
        <v>381</v>
      </c>
      <c r="F20" s="43" t="s">
        <v>382</v>
      </c>
      <c r="G20" s="62">
        <v>8</v>
      </c>
      <c r="H20" s="17"/>
      <c r="I20" s="17"/>
      <c r="J20" s="17"/>
      <c r="K20" s="17"/>
      <c r="L20" s="18"/>
      <c r="M20" s="17"/>
      <c r="P20" s="47"/>
    </row>
    <row r="21" spans="2:16" ht="30" customHeight="1">
      <c r="B21" s="67">
        <v>42083</v>
      </c>
      <c r="C21" s="17"/>
      <c r="D21" s="17"/>
      <c r="E21" s="43" t="s">
        <v>383</v>
      </c>
      <c r="F21" s="43" t="s">
        <v>384</v>
      </c>
      <c r="G21" s="62">
        <v>7</v>
      </c>
      <c r="H21" s="17"/>
      <c r="I21" s="17"/>
      <c r="J21" s="17"/>
      <c r="K21" s="17"/>
      <c r="L21" s="18"/>
      <c r="M21" s="17"/>
      <c r="P21" s="47"/>
    </row>
    <row r="22" spans="2:16" ht="30" customHeight="1">
      <c r="B22" s="67">
        <v>42088</v>
      </c>
      <c r="C22" s="17"/>
      <c r="D22" s="17"/>
      <c r="E22" s="43" t="s">
        <v>385</v>
      </c>
      <c r="F22" s="43" t="s">
        <v>386</v>
      </c>
      <c r="G22" s="62">
        <v>8</v>
      </c>
      <c r="H22" s="17"/>
      <c r="I22" s="17"/>
      <c r="J22" s="17"/>
      <c r="K22" s="17"/>
      <c r="L22" s="18"/>
      <c r="M22" s="17"/>
      <c r="P22" s="47"/>
    </row>
    <row r="23" spans="2:16" ht="30" customHeight="1">
      <c r="B23" s="67">
        <v>42093</v>
      </c>
      <c r="C23" s="17"/>
      <c r="D23" s="17"/>
      <c r="E23" s="43" t="s">
        <v>387</v>
      </c>
      <c r="F23" s="17" t="s">
        <v>374</v>
      </c>
      <c r="G23" s="62">
        <v>9</v>
      </c>
      <c r="H23" s="17"/>
      <c r="I23" s="17"/>
      <c r="J23" s="17"/>
      <c r="K23" s="17"/>
      <c r="L23" s="18"/>
      <c r="M23" s="17"/>
      <c r="P23" s="47"/>
    </row>
    <row r="24" spans="2:16" ht="30" customHeight="1">
      <c r="B24" s="67">
        <v>42094</v>
      </c>
      <c r="C24" s="17"/>
      <c r="D24" s="17"/>
      <c r="E24" s="43" t="s">
        <v>388</v>
      </c>
      <c r="F24" s="17" t="s">
        <v>386</v>
      </c>
      <c r="G24" s="62">
        <v>8</v>
      </c>
      <c r="H24" s="17"/>
      <c r="I24" s="17"/>
      <c r="J24" s="17"/>
      <c r="K24" s="17"/>
      <c r="L24" s="18"/>
      <c r="M24" s="17"/>
      <c r="P24" s="47"/>
    </row>
    <row r="25" spans="2:16" ht="30" customHeight="1">
      <c r="B25" s="67">
        <v>42096</v>
      </c>
      <c r="C25" s="17"/>
      <c r="D25" s="17"/>
      <c r="E25" s="43" t="s">
        <v>389</v>
      </c>
      <c r="F25" s="17" t="s">
        <v>374</v>
      </c>
      <c r="G25" s="62">
        <v>10</v>
      </c>
      <c r="H25" s="17"/>
      <c r="I25" s="17"/>
      <c r="J25" s="17"/>
      <c r="K25" s="17"/>
      <c r="L25" s="18"/>
      <c r="M25" s="17"/>
      <c r="P25" s="47"/>
    </row>
    <row r="26" spans="2:16" ht="30" customHeight="1">
      <c r="B26" s="67">
        <v>42102</v>
      </c>
      <c r="C26" s="17"/>
      <c r="D26" s="17"/>
      <c r="E26" s="43" t="s">
        <v>371</v>
      </c>
      <c r="F26" s="17" t="s">
        <v>390</v>
      </c>
      <c r="G26" s="62">
        <v>9</v>
      </c>
      <c r="H26" s="17"/>
      <c r="I26" s="17"/>
      <c r="J26" s="17"/>
      <c r="K26" s="17"/>
      <c r="L26" s="18"/>
      <c r="M26" s="17"/>
      <c r="P26" s="47"/>
    </row>
    <row r="27" spans="2:16" ht="30" customHeight="1">
      <c r="B27" s="67">
        <v>42107</v>
      </c>
      <c r="C27" s="17"/>
      <c r="D27" s="17"/>
      <c r="E27" s="43" t="s">
        <v>391</v>
      </c>
      <c r="F27" s="17" t="s">
        <v>392</v>
      </c>
      <c r="G27" s="62">
        <v>6</v>
      </c>
      <c r="H27" s="17"/>
      <c r="I27" s="17"/>
      <c r="J27" s="17"/>
      <c r="K27" s="17"/>
      <c r="L27" s="18"/>
      <c r="M27" s="17"/>
      <c r="P27" s="47"/>
    </row>
    <row r="28" spans="2:16" ht="30" customHeight="1">
      <c r="B28" s="67">
        <v>42109</v>
      </c>
      <c r="C28" s="17"/>
      <c r="D28" s="17"/>
      <c r="E28" s="43" t="s">
        <v>391</v>
      </c>
      <c r="F28" s="43" t="s">
        <v>393</v>
      </c>
      <c r="G28" s="62">
        <v>9</v>
      </c>
      <c r="H28" s="17"/>
      <c r="I28" s="17"/>
      <c r="J28" s="17"/>
      <c r="K28" s="17"/>
      <c r="L28" s="18"/>
      <c r="M28" s="17"/>
      <c r="P28" s="47"/>
    </row>
    <row r="29" spans="2:16" ht="30" customHeight="1">
      <c r="B29" s="67">
        <v>42114</v>
      </c>
      <c r="C29" s="17"/>
      <c r="D29" s="17"/>
      <c r="E29" s="43" t="s">
        <v>391</v>
      </c>
      <c r="F29" s="17" t="s">
        <v>394</v>
      </c>
      <c r="G29" s="62">
        <v>9</v>
      </c>
      <c r="H29" s="17"/>
      <c r="I29" s="17"/>
      <c r="J29" s="17"/>
      <c r="K29" s="17"/>
      <c r="L29" s="18"/>
      <c r="M29" s="17"/>
      <c r="P29" s="47"/>
    </row>
    <row r="30" spans="2:16" ht="30" customHeight="1">
      <c r="B30" s="67">
        <v>42115</v>
      </c>
      <c r="C30" s="17"/>
      <c r="D30" s="17"/>
      <c r="E30" s="43" t="s">
        <v>395</v>
      </c>
      <c r="F30" s="17" t="s">
        <v>396</v>
      </c>
      <c r="G30" s="62">
        <v>10</v>
      </c>
      <c r="H30" s="17"/>
      <c r="I30" s="17"/>
      <c r="J30" s="17"/>
      <c r="K30" s="17"/>
      <c r="L30" s="18"/>
      <c r="M30" s="17"/>
      <c r="P30" s="47"/>
    </row>
    <row r="31" spans="2:16" ht="30" customHeight="1">
      <c r="B31" s="67">
        <v>42117</v>
      </c>
      <c r="C31" s="17"/>
      <c r="D31" s="17"/>
      <c r="E31" s="43" t="s">
        <v>284</v>
      </c>
      <c r="F31" s="43" t="s">
        <v>397</v>
      </c>
      <c r="G31" s="62">
        <v>4</v>
      </c>
      <c r="H31" s="17"/>
      <c r="I31" s="17"/>
      <c r="J31" s="17"/>
      <c r="K31" s="17"/>
      <c r="L31" s="18"/>
      <c r="M31" s="17"/>
      <c r="P31" s="47"/>
    </row>
    <row r="32" spans="2:16" ht="30" customHeight="1">
      <c r="B32" s="67">
        <v>42121</v>
      </c>
      <c r="C32" s="17"/>
      <c r="D32" s="17"/>
      <c r="E32" s="43" t="s">
        <v>398</v>
      </c>
      <c r="F32" s="17" t="s">
        <v>372</v>
      </c>
      <c r="G32" s="62">
        <v>9</v>
      </c>
      <c r="H32" s="17"/>
      <c r="I32" s="17"/>
      <c r="J32" s="17"/>
      <c r="K32" s="17"/>
      <c r="L32" s="18"/>
      <c r="M32" s="17"/>
      <c r="P32" s="47"/>
    </row>
    <row r="33" spans="2:16" ht="45.75">
      <c r="B33" s="67">
        <v>42129</v>
      </c>
      <c r="C33" s="17"/>
      <c r="D33" s="17"/>
      <c r="E33" s="25" t="s">
        <v>399</v>
      </c>
      <c r="F33" s="26" t="s">
        <v>374</v>
      </c>
      <c r="G33" s="62">
        <v>10</v>
      </c>
      <c r="H33" s="17"/>
      <c r="I33" s="17"/>
      <c r="J33" s="17"/>
      <c r="K33" s="17"/>
      <c r="L33" s="18"/>
      <c r="M33" s="17"/>
      <c r="P33" s="47"/>
    </row>
    <row r="34" spans="2:16" ht="30" customHeight="1">
      <c r="B34" s="67">
        <v>42130</v>
      </c>
      <c r="C34" s="17"/>
      <c r="D34" s="17"/>
      <c r="E34" s="43" t="s">
        <v>371</v>
      </c>
      <c r="F34" s="17" t="s">
        <v>382</v>
      </c>
      <c r="G34" s="62">
        <v>8</v>
      </c>
      <c r="H34" s="17"/>
      <c r="I34" s="17"/>
      <c r="J34" s="17"/>
      <c r="K34" s="17"/>
      <c r="L34" s="18"/>
      <c r="M34" s="17"/>
      <c r="P34" s="47"/>
    </row>
    <row r="35" spans="2:16" ht="60.75">
      <c r="B35" s="67">
        <v>42142</v>
      </c>
      <c r="C35" s="17"/>
      <c r="D35" s="17"/>
      <c r="E35" s="25" t="s">
        <v>400</v>
      </c>
      <c r="F35" s="62" t="s">
        <v>401</v>
      </c>
      <c r="G35" s="62">
        <v>4</v>
      </c>
      <c r="H35" s="17"/>
      <c r="I35" s="17"/>
      <c r="J35" s="17"/>
      <c r="K35" s="17"/>
      <c r="L35" s="18"/>
      <c r="M35" s="17"/>
      <c r="P35" s="47"/>
    </row>
    <row r="36" spans="2:16" ht="30" customHeight="1">
      <c r="B36" s="67">
        <v>42149</v>
      </c>
      <c r="C36" s="17"/>
      <c r="D36" s="17"/>
      <c r="E36" s="43" t="s">
        <v>226</v>
      </c>
      <c r="F36" s="17" t="s">
        <v>402</v>
      </c>
      <c r="G36" s="62">
        <v>8</v>
      </c>
      <c r="H36" s="17"/>
      <c r="I36" s="17"/>
      <c r="J36" s="17"/>
      <c r="K36" s="17"/>
      <c r="L36" s="18"/>
      <c r="M36" s="17"/>
      <c r="P36" s="47"/>
    </row>
    <row r="37" spans="2:16" ht="30" customHeight="1">
      <c r="B37" s="67">
        <v>42164</v>
      </c>
      <c r="C37" s="17"/>
      <c r="D37" s="17"/>
      <c r="E37" s="43" t="s">
        <v>403</v>
      </c>
      <c r="F37" s="17" t="s">
        <v>404</v>
      </c>
      <c r="G37" s="62">
        <v>3</v>
      </c>
      <c r="H37" s="17"/>
      <c r="I37" s="17"/>
      <c r="J37" s="17"/>
      <c r="K37" s="17"/>
      <c r="L37" s="18"/>
      <c r="M37" s="17"/>
      <c r="P37" s="47"/>
    </row>
    <row r="38" spans="2:16" ht="30" customHeight="1">
      <c r="B38" s="67">
        <v>42170</v>
      </c>
      <c r="C38" s="17"/>
      <c r="D38" s="17"/>
      <c r="E38" s="43" t="s">
        <v>405</v>
      </c>
      <c r="F38" s="17" t="s">
        <v>406</v>
      </c>
      <c r="G38" s="62">
        <v>8</v>
      </c>
      <c r="H38" s="17"/>
      <c r="I38" s="17"/>
      <c r="J38" s="17"/>
      <c r="K38" s="17"/>
      <c r="L38" s="18"/>
      <c r="M38" s="17"/>
      <c r="P38" s="47"/>
    </row>
    <row r="39" spans="2:16" ht="30" customHeight="1">
      <c r="B39" s="67">
        <v>42233</v>
      </c>
      <c r="C39" s="17"/>
      <c r="D39" s="17"/>
      <c r="E39" s="43" t="s">
        <v>391</v>
      </c>
      <c r="F39" s="17" t="s">
        <v>384</v>
      </c>
      <c r="G39" s="62">
        <v>7</v>
      </c>
      <c r="H39" s="17"/>
      <c r="I39" s="17"/>
      <c r="J39" s="17"/>
      <c r="K39" s="17"/>
      <c r="L39" s="18"/>
      <c r="M39" s="17"/>
      <c r="P39" s="47"/>
    </row>
    <row r="40" spans="2:16" ht="30" customHeight="1">
      <c r="B40" s="67">
        <v>42235</v>
      </c>
      <c r="C40" s="17"/>
      <c r="D40" s="17"/>
      <c r="E40" s="43" t="s">
        <v>371</v>
      </c>
      <c r="F40" s="17" t="s">
        <v>407</v>
      </c>
      <c r="G40" s="62">
        <v>11</v>
      </c>
      <c r="H40" s="17"/>
      <c r="I40" s="17"/>
      <c r="J40" s="17"/>
      <c r="K40" s="17"/>
      <c r="L40" s="18"/>
      <c r="M40" s="17"/>
      <c r="P40" s="47"/>
    </row>
    <row r="41" spans="2:16" ht="75.75">
      <c r="B41" s="67">
        <v>42242</v>
      </c>
      <c r="C41" s="17"/>
      <c r="D41" s="17"/>
      <c r="E41" s="43" t="s">
        <v>408</v>
      </c>
      <c r="F41" s="43" t="s">
        <v>409</v>
      </c>
      <c r="G41" s="62">
        <v>3</v>
      </c>
      <c r="H41" s="17"/>
      <c r="I41" s="17"/>
      <c r="J41" s="17"/>
      <c r="K41" s="17"/>
      <c r="L41" s="18"/>
      <c r="M41" s="17"/>
      <c r="P41" s="47"/>
    </row>
    <row r="42" spans="2:16" ht="30" customHeight="1">
      <c r="B42" s="67">
        <v>42249</v>
      </c>
      <c r="C42" s="17"/>
      <c r="D42" s="17"/>
      <c r="E42" s="43" t="s">
        <v>391</v>
      </c>
      <c r="F42" s="43" t="s">
        <v>410</v>
      </c>
      <c r="G42" s="62">
        <v>10</v>
      </c>
      <c r="H42" s="17"/>
      <c r="I42" s="17"/>
      <c r="J42" s="17"/>
      <c r="K42" s="17"/>
      <c r="L42" s="18"/>
      <c r="M42" s="17"/>
      <c r="P42" s="47"/>
    </row>
    <row r="43" spans="2:16" ht="30" customHeight="1">
      <c r="B43" s="67">
        <v>42254</v>
      </c>
      <c r="C43" s="17"/>
      <c r="D43" s="17"/>
      <c r="E43" s="43" t="s">
        <v>391</v>
      </c>
      <c r="F43" s="43" t="s">
        <v>392</v>
      </c>
      <c r="G43" s="62">
        <v>4</v>
      </c>
      <c r="H43" s="17"/>
      <c r="I43" s="17"/>
      <c r="J43" s="17"/>
      <c r="K43" s="17"/>
      <c r="L43" s="18"/>
      <c r="M43" s="17"/>
      <c r="P43" s="47"/>
    </row>
    <row r="44" spans="2:16" ht="60.75">
      <c r="B44" s="66">
        <v>42275</v>
      </c>
      <c r="C44" s="17"/>
      <c r="D44" s="17"/>
      <c r="E44" s="43" t="s">
        <v>411</v>
      </c>
      <c r="F44" s="43" t="s">
        <v>412</v>
      </c>
      <c r="G44" s="62">
        <v>6</v>
      </c>
      <c r="H44" s="17"/>
      <c r="I44" s="17"/>
      <c r="J44" s="17"/>
      <c r="K44" s="17"/>
      <c r="L44" s="18"/>
      <c r="M44" s="17"/>
      <c r="P44" s="47"/>
    </row>
    <row r="45" spans="2:16" ht="45.75">
      <c r="B45" s="66">
        <v>42277</v>
      </c>
      <c r="C45" s="17"/>
      <c r="D45" s="17"/>
      <c r="E45" s="43" t="s">
        <v>413</v>
      </c>
      <c r="F45" s="43" t="s">
        <v>410</v>
      </c>
      <c r="G45" s="62">
        <v>9</v>
      </c>
      <c r="H45" s="17"/>
      <c r="I45" s="17"/>
      <c r="J45" s="17"/>
      <c r="K45" s="17"/>
      <c r="L45" s="18"/>
      <c r="M45" s="17"/>
      <c r="P45" s="47"/>
    </row>
    <row r="46" spans="2:16" ht="30" customHeight="1">
      <c r="B46" s="66">
        <v>42296</v>
      </c>
      <c r="C46" s="17"/>
      <c r="D46" s="17"/>
      <c r="E46" s="43" t="s">
        <v>391</v>
      </c>
      <c r="F46" s="43" t="s">
        <v>384</v>
      </c>
      <c r="G46" s="62">
        <v>8</v>
      </c>
      <c r="H46" s="17"/>
      <c r="I46" s="17"/>
      <c r="J46" s="17"/>
      <c r="K46" s="17"/>
      <c r="L46" s="18"/>
      <c r="M46" s="17"/>
      <c r="P46" s="47"/>
    </row>
    <row r="47" spans="2:16" ht="30" customHeight="1">
      <c r="B47" s="66">
        <v>42300</v>
      </c>
      <c r="C47" s="17"/>
      <c r="D47" s="17"/>
      <c r="E47" s="43" t="s">
        <v>414</v>
      </c>
      <c r="F47" s="43" t="s">
        <v>415</v>
      </c>
      <c r="G47" s="17">
        <v>4</v>
      </c>
      <c r="H47" s="17"/>
      <c r="I47" s="17"/>
      <c r="J47" s="17"/>
      <c r="K47" s="17"/>
      <c r="L47" s="18"/>
      <c r="M47" s="17"/>
      <c r="P47" s="47"/>
    </row>
    <row r="48" spans="2:16" ht="30" customHeight="1">
      <c r="B48" s="66">
        <v>42307</v>
      </c>
      <c r="C48" s="17"/>
      <c r="D48" s="17"/>
      <c r="E48" s="43" t="s">
        <v>416</v>
      </c>
      <c r="F48" s="43" t="s">
        <v>417</v>
      </c>
      <c r="G48" s="17">
        <v>6</v>
      </c>
      <c r="H48" s="17"/>
      <c r="I48" s="17"/>
      <c r="J48" s="17"/>
      <c r="K48" s="17"/>
      <c r="L48" s="18"/>
      <c r="M48" s="17"/>
      <c r="P48" s="47"/>
    </row>
    <row r="49" spans="2:16" ht="45.75">
      <c r="B49" s="66">
        <v>42318</v>
      </c>
      <c r="C49" s="17"/>
      <c r="D49" s="17"/>
      <c r="E49" s="25" t="s">
        <v>399</v>
      </c>
      <c r="F49" s="26" t="s">
        <v>374</v>
      </c>
      <c r="G49" s="62">
        <v>10</v>
      </c>
      <c r="H49" s="17"/>
      <c r="I49" s="17"/>
      <c r="J49" s="17"/>
      <c r="K49" s="17"/>
      <c r="L49" s="18"/>
      <c r="M49" s="17"/>
      <c r="P49" s="47"/>
    </row>
    <row r="50" spans="2:16" ht="30" customHeight="1">
      <c r="B50" s="66">
        <v>42319</v>
      </c>
      <c r="C50" s="17"/>
      <c r="D50" s="17"/>
      <c r="E50" s="43" t="s">
        <v>371</v>
      </c>
      <c r="F50" s="43" t="s">
        <v>418</v>
      </c>
      <c r="G50" s="17">
        <v>4</v>
      </c>
      <c r="H50" s="17"/>
      <c r="I50" s="17"/>
      <c r="J50" s="17"/>
      <c r="K50" s="17"/>
      <c r="L50" s="18"/>
      <c r="M50" s="17"/>
      <c r="P50" s="47"/>
    </row>
    <row r="51" spans="2:16" ht="30" customHeight="1">
      <c r="B51" s="66">
        <v>42345</v>
      </c>
      <c r="C51" s="17"/>
      <c r="D51" s="17"/>
      <c r="E51" s="43" t="s">
        <v>391</v>
      </c>
      <c r="F51" s="43" t="s">
        <v>392</v>
      </c>
      <c r="G51" s="17">
        <v>3</v>
      </c>
      <c r="H51" s="17"/>
      <c r="I51" s="17"/>
      <c r="J51" s="17"/>
      <c r="K51" s="17"/>
      <c r="L51" s="18"/>
      <c r="M51" s="17"/>
      <c r="P51" s="47"/>
    </row>
    <row r="52" spans="2:16" ht="45.75">
      <c r="B52" s="66">
        <v>42347</v>
      </c>
      <c r="C52" s="17"/>
      <c r="D52" s="17"/>
      <c r="E52" s="43" t="s">
        <v>419</v>
      </c>
      <c r="F52" s="43" t="s">
        <v>406</v>
      </c>
      <c r="G52" s="17">
        <v>9</v>
      </c>
      <c r="H52" s="17"/>
      <c r="I52" s="17"/>
      <c r="J52" s="17"/>
      <c r="K52" s="17"/>
      <c r="L52" s="18"/>
      <c r="M52" s="17"/>
      <c r="P52" s="47"/>
    </row>
    <row r="53" spans="2:16" ht="60.75">
      <c r="B53" s="66">
        <v>42355</v>
      </c>
      <c r="C53" s="17"/>
      <c r="D53" s="17"/>
      <c r="E53" s="43" t="s">
        <v>420</v>
      </c>
      <c r="F53" s="43" t="s">
        <v>421</v>
      </c>
      <c r="G53" s="17">
        <v>9</v>
      </c>
      <c r="H53" s="17"/>
      <c r="I53" s="17"/>
      <c r="J53" s="17"/>
      <c r="K53" s="17"/>
      <c r="L53" s="18"/>
      <c r="M53" s="17"/>
      <c r="P53" s="47"/>
    </row>
    <row r="54" spans="2:16" ht="45.75">
      <c r="B54" s="66">
        <v>42387</v>
      </c>
      <c r="C54" s="17"/>
      <c r="D54" s="17"/>
      <c r="E54" s="43" t="s">
        <v>422</v>
      </c>
      <c r="F54" s="43" t="s">
        <v>372</v>
      </c>
      <c r="G54" s="17">
        <v>6</v>
      </c>
      <c r="H54" s="17"/>
      <c r="I54" s="17"/>
      <c r="J54" s="17"/>
      <c r="K54" s="17"/>
      <c r="L54" s="18"/>
      <c r="M54" s="17"/>
      <c r="P54" s="47"/>
    </row>
    <row r="55" spans="2:16" ht="30" customHeight="1">
      <c r="B55" s="66">
        <v>42396</v>
      </c>
      <c r="C55" s="17"/>
      <c r="D55" s="17"/>
      <c r="E55" s="43" t="s">
        <v>423</v>
      </c>
      <c r="F55" s="43" t="s">
        <v>386</v>
      </c>
      <c r="G55" s="17">
        <v>7</v>
      </c>
      <c r="H55" s="17"/>
      <c r="I55" s="17"/>
      <c r="J55" s="17"/>
      <c r="K55" s="17"/>
      <c r="L55" s="18"/>
      <c r="M55" s="17"/>
      <c r="P55" s="47"/>
    </row>
    <row r="56" spans="2:16" ht="30" customHeight="1">
      <c r="B56" s="66" t="s">
        <v>44</v>
      </c>
      <c r="C56" s="17"/>
      <c r="D56" s="17"/>
      <c r="E56" s="43" t="s">
        <v>45</v>
      </c>
      <c r="F56" s="43"/>
      <c r="G56" s="17"/>
      <c r="H56" s="17"/>
      <c r="I56" s="17"/>
      <c r="J56" s="17"/>
      <c r="K56" s="17"/>
      <c r="L56" s="18"/>
      <c r="M56" s="30">
        <v>100.82</v>
      </c>
      <c r="P56" s="47"/>
    </row>
    <row r="57" spans="2:16" ht="27" customHeight="1">
      <c r="B57" s="28"/>
      <c r="C57" s="14"/>
      <c r="D57" s="14"/>
      <c r="E57" s="14"/>
      <c r="F57" s="14" t="s">
        <v>18</v>
      </c>
      <c r="G57" s="17">
        <f>SUM(G15:G55)</f>
        <v>300</v>
      </c>
      <c r="H57" s="17">
        <f>SUM(H15:H15)</f>
        <v>0</v>
      </c>
      <c r="I57" s="17">
        <f>SUM(I15:I15)</f>
        <v>0</v>
      </c>
      <c r="J57" s="17">
        <f>SUM(J15:J15)</f>
        <v>0</v>
      </c>
      <c r="K57" s="18">
        <v>0</v>
      </c>
      <c r="L57" s="18">
        <f>SUM(L15:L15)</f>
        <v>0</v>
      </c>
      <c r="M57" s="18">
        <f>SUM(M15:M56)</f>
        <v>100.82</v>
      </c>
    </row>
    <row r="58" spans="2:16" ht="27" customHeight="1">
      <c r="B58" s="28"/>
      <c r="C58" s="14"/>
      <c r="D58" s="14"/>
      <c r="E58" s="14"/>
      <c r="F58" s="14" t="s">
        <v>19</v>
      </c>
      <c r="G58" s="18">
        <v>0.45</v>
      </c>
      <c r="H58" s="18">
        <v>0.24</v>
      </c>
      <c r="I58" s="18">
        <v>0.2</v>
      </c>
      <c r="J58" s="18">
        <v>0.05</v>
      </c>
      <c r="K58" s="20"/>
      <c r="L58" s="20"/>
      <c r="M58" s="20"/>
    </row>
    <row r="59" spans="2:16" ht="27" customHeight="1">
      <c r="B59" s="28"/>
      <c r="C59" s="14"/>
      <c r="D59" s="14"/>
      <c r="E59" s="14"/>
      <c r="F59" s="14" t="s">
        <v>20</v>
      </c>
      <c r="G59" s="18">
        <f>SUM(G57*G58)</f>
        <v>135</v>
      </c>
      <c r="H59" s="18">
        <f>H57*H58</f>
        <v>0</v>
      </c>
      <c r="I59" s="18">
        <f>I57*I58</f>
        <v>0</v>
      </c>
      <c r="J59" s="18">
        <f>J57*J58</f>
        <v>0</v>
      </c>
      <c r="K59" s="20"/>
      <c r="L59" s="20"/>
      <c r="M59" s="20"/>
    </row>
    <row r="60" spans="2:16" ht="15.7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6" ht="15.7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6" ht="15.75">
      <c r="B62" s="29" t="s">
        <v>21</v>
      </c>
      <c r="C62" s="29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6" ht="19.149999999999999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6" ht="47.25">
      <c r="B64" s="206" t="s">
        <v>5</v>
      </c>
      <c r="C64" s="207"/>
      <c r="D64" s="208"/>
      <c r="E64" s="45" t="s">
        <v>6</v>
      </c>
      <c r="F64" s="45" t="s">
        <v>7</v>
      </c>
      <c r="G64" s="45" t="s">
        <v>8</v>
      </c>
      <c r="H64" s="45" t="s">
        <v>9</v>
      </c>
      <c r="I64" s="45" t="s">
        <v>10</v>
      </c>
      <c r="J64" s="45" t="s">
        <v>11</v>
      </c>
      <c r="K64" s="45" t="s">
        <v>12</v>
      </c>
      <c r="L64" s="45" t="s">
        <v>13</v>
      </c>
      <c r="M64" s="45" t="s">
        <v>14</v>
      </c>
    </row>
    <row r="65" spans="2:13" ht="31.5">
      <c r="B65" s="57" t="s">
        <v>15</v>
      </c>
      <c r="C65" s="58" t="s">
        <v>16</v>
      </c>
      <c r="D65" s="58" t="s">
        <v>17</v>
      </c>
      <c r="E65" s="14"/>
      <c r="F65" s="14"/>
      <c r="G65" s="14"/>
      <c r="H65" s="14"/>
      <c r="I65" s="14"/>
      <c r="J65" s="14"/>
      <c r="K65" s="14"/>
      <c r="L65" s="14"/>
      <c r="M65" s="14"/>
    </row>
    <row r="66" spans="2:13" ht="30" customHeight="1">
      <c r="B66" s="67"/>
      <c r="C66" s="17"/>
      <c r="D66" s="17"/>
      <c r="E66" s="43"/>
      <c r="F66" s="62"/>
      <c r="G66" s="17"/>
      <c r="H66" s="17"/>
      <c r="I66" s="17"/>
      <c r="J66" s="17"/>
      <c r="K66" s="17"/>
      <c r="L66" s="18"/>
      <c r="M66" s="17"/>
    </row>
    <row r="67" spans="2:13" ht="30" customHeight="1">
      <c r="B67" s="28"/>
      <c r="C67" s="14"/>
      <c r="D67" s="14"/>
      <c r="E67" s="14"/>
      <c r="F67" s="14" t="s">
        <v>18</v>
      </c>
      <c r="G67" s="17">
        <f>SUM(G66:G66)</f>
        <v>0</v>
      </c>
      <c r="H67" s="17">
        <v>0</v>
      </c>
      <c r="I67" s="17">
        <v>0</v>
      </c>
      <c r="J67" s="17">
        <v>0</v>
      </c>
      <c r="K67" s="18">
        <f>SUM(K66:K66)</f>
        <v>0</v>
      </c>
      <c r="L67" s="18">
        <f>SUM(L66:L66)</f>
        <v>0</v>
      </c>
      <c r="M67" s="18">
        <f>SUM(M66:M66)</f>
        <v>0</v>
      </c>
    </row>
    <row r="68" spans="2:13" ht="30" customHeight="1">
      <c r="B68" s="28"/>
      <c r="C68" s="14"/>
      <c r="D68" s="14"/>
      <c r="E68" s="14"/>
      <c r="F68" s="14" t="s">
        <v>19</v>
      </c>
      <c r="G68" s="18">
        <v>0.45</v>
      </c>
      <c r="H68" s="18">
        <v>0.24</v>
      </c>
      <c r="I68" s="18">
        <v>0.2</v>
      </c>
      <c r="J68" s="18">
        <v>0.05</v>
      </c>
      <c r="K68" s="20"/>
      <c r="L68" s="20"/>
      <c r="M68" s="20"/>
    </row>
    <row r="69" spans="2:13" ht="30" customHeight="1">
      <c r="B69" s="28"/>
      <c r="C69" s="14"/>
      <c r="D69" s="14"/>
      <c r="E69" s="14"/>
      <c r="F69" s="14" t="s">
        <v>20</v>
      </c>
      <c r="G69" s="18">
        <f>G67*G68</f>
        <v>0</v>
      </c>
      <c r="H69" s="18">
        <f>H67*H68</f>
        <v>0</v>
      </c>
      <c r="I69" s="18">
        <f>I67*I68</f>
        <v>0</v>
      </c>
      <c r="J69" s="18">
        <f>J67*J68</f>
        <v>0</v>
      </c>
      <c r="K69" s="20"/>
      <c r="L69" s="20"/>
      <c r="M69" s="20"/>
    </row>
  </sheetData>
  <sheetProtection password="C4AE" sheet="1" objects="1" scenarios="1"/>
  <mergeCells count="3">
    <mergeCell ref="B6:D6"/>
    <mergeCell ref="B13:D13"/>
    <mergeCell ref="B64:D6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B6:P29"/>
  <sheetViews>
    <sheetView showGridLines="0" showRowColHeaders="0" zoomScale="75" zoomScaleNormal="75" zoomScalePageLayoutView="75" workbookViewId="0">
      <selection activeCell="K26" sqref="K26"/>
    </sheetView>
  </sheetViews>
  <sheetFormatPr defaultRowHeight="15"/>
  <cols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116</v>
      </c>
      <c r="E8" s="4"/>
      <c r="F8" s="10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3</v>
      </c>
      <c r="E9" s="8"/>
      <c r="F9" s="10"/>
      <c r="G9" s="5"/>
      <c r="K9" s="5"/>
      <c r="L9" s="5"/>
      <c r="M9" s="5"/>
    </row>
    <row r="10" spans="2:16" s="6" customFormat="1" ht="26.25" customHeight="1">
      <c r="B10" s="2"/>
      <c r="C10" s="2"/>
      <c r="G10" s="5"/>
      <c r="K10" s="5"/>
      <c r="L10" s="5"/>
      <c r="M10" s="5"/>
    </row>
    <row r="11" spans="2:16" s="6" customFormat="1" ht="26.25" customHeight="1">
      <c r="B11" s="11" t="s">
        <v>4</v>
      </c>
      <c r="C11" s="12"/>
      <c r="G11" s="5"/>
      <c r="K11" s="5"/>
      <c r="L11" s="5"/>
      <c r="M11" s="5"/>
    </row>
    <row r="12" spans="2:16" s="6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83">
        <v>42262</v>
      </c>
      <c r="C15" s="74"/>
      <c r="D15" s="74"/>
      <c r="E15" s="75" t="s">
        <v>22</v>
      </c>
      <c r="F15" s="76"/>
      <c r="G15" s="76"/>
      <c r="H15" s="76"/>
      <c r="I15" s="76"/>
      <c r="J15" s="76"/>
      <c r="K15" s="76"/>
      <c r="L15" s="77">
        <v>630</v>
      </c>
      <c r="M15" s="76"/>
      <c r="P15" s="47"/>
    </row>
    <row r="16" spans="2:16" ht="30" customHeight="1">
      <c r="B16" s="83" t="s">
        <v>117</v>
      </c>
      <c r="C16" s="74"/>
      <c r="D16" s="74"/>
      <c r="E16" s="75" t="s">
        <v>45</v>
      </c>
      <c r="F16" s="76"/>
      <c r="G16" s="76"/>
      <c r="H16" s="76"/>
      <c r="I16" s="76"/>
      <c r="J16" s="76"/>
      <c r="K16" s="76"/>
      <c r="L16" s="77"/>
      <c r="M16" s="77">
        <v>56</v>
      </c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f t="shared" ref="G17:L17" si="0">SUM(G15:G15)</f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8">
        <f t="shared" si="0"/>
        <v>0</v>
      </c>
      <c r="L17" s="18">
        <f t="shared" si="0"/>
        <v>630</v>
      </c>
      <c r="M17" s="18">
        <f>SUM(M15:M16)</f>
        <v>56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2"/>
      <c r="C21" s="2"/>
      <c r="D21" s="81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36"/>
      <c r="C26" s="17"/>
      <c r="D26" s="17"/>
      <c r="E26" s="43"/>
      <c r="F26" s="17"/>
      <c r="G26" s="17"/>
      <c r="H26" s="17"/>
      <c r="I26" s="17"/>
      <c r="J26" s="17"/>
      <c r="K26" s="17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5:K16"/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B6:P29"/>
  <sheetViews>
    <sheetView showGridLines="0" showRowColHeaders="0" zoomScale="75" zoomScaleNormal="75" workbookViewId="0">
      <selection activeCell="J26" sqref="J26"/>
    </sheetView>
  </sheetViews>
  <sheetFormatPr defaultRowHeight="1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118</v>
      </c>
      <c r="E8" s="4"/>
      <c r="F8" s="5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3</v>
      </c>
      <c r="E9" s="8"/>
      <c r="F9" s="5"/>
      <c r="G9" s="5"/>
      <c r="K9" s="5"/>
      <c r="L9" s="5"/>
      <c r="M9" s="5"/>
    </row>
    <row r="10" spans="2:16" s="6" customFormat="1" ht="26.25" customHeight="1">
      <c r="B10" s="2"/>
      <c r="C10" s="2"/>
      <c r="D10" s="9"/>
      <c r="E10" s="10"/>
      <c r="F10" s="5"/>
      <c r="G10" s="5"/>
      <c r="K10" s="5"/>
      <c r="L10" s="5"/>
      <c r="M10" s="5"/>
    </row>
    <row r="11" spans="2:16" s="6" customFormat="1" ht="26.25" customHeight="1">
      <c r="B11" s="11" t="s">
        <v>4</v>
      </c>
      <c r="C11" s="12"/>
      <c r="D11" s="9"/>
      <c r="E11" s="10"/>
      <c r="F11" s="5"/>
      <c r="G11" s="5"/>
      <c r="K11" s="5"/>
      <c r="L11" s="5"/>
      <c r="M11" s="5"/>
    </row>
    <row r="12" spans="2:16" s="6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84" t="s">
        <v>119</v>
      </c>
      <c r="C15" s="85"/>
      <c r="D15" s="17"/>
      <c r="E15" s="43" t="s">
        <v>22</v>
      </c>
      <c r="F15" s="17"/>
      <c r="G15" s="17"/>
      <c r="H15" s="17"/>
      <c r="I15" s="17"/>
      <c r="J15" s="17"/>
      <c r="K15" s="17"/>
      <c r="L15" s="18">
        <v>630</v>
      </c>
      <c r="M15" s="17"/>
      <c r="P15" s="47"/>
    </row>
    <row r="16" spans="2:16" ht="30" customHeight="1">
      <c r="B16" s="84" t="s">
        <v>44</v>
      </c>
      <c r="C16" s="85"/>
      <c r="D16" s="17"/>
      <c r="E16" s="43" t="s">
        <v>45</v>
      </c>
      <c r="F16" s="17"/>
      <c r="G16" s="17"/>
      <c r="H16" s="17"/>
      <c r="I16" s="17"/>
      <c r="J16" s="17"/>
      <c r="K16" s="17"/>
      <c r="L16" s="18"/>
      <c r="M16" s="30">
        <v>96</v>
      </c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f>SUM(G15:G15)</f>
        <v>0</v>
      </c>
      <c r="H17" s="17">
        <f>SUM(H15:H15)</f>
        <v>0</v>
      </c>
      <c r="I17" s="17">
        <f>SUM(I15:I15)</f>
        <v>0</v>
      </c>
      <c r="J17" s="17">
        <f>SUM(J15:J15)</f>
        <v>0</v>
      </c>
      <c r="K17" s="18">
        <f>SUM(K15)</f>
        <v>0</v>
      </c>
      <c r="L17" s="18">
        <f>SUM(L15:L15)</f>
        <v>630</v>
      </c>
      <c r="M17" s="18">
        <f>SUM(M15:M16)</f>
        <v>96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2"/>
      <c r="C21" s="2"/>
      <c r="D21" s="81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8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36"/>
      <c r="C26" s="17"/>
      <c r="D26" s="17"/>
      <c r="E26" s="43"/>
      <c r="F26" s="17"/>
      <c r="G26" s="17"/>
      <c r="H26" s="17"/>
      <c r="I26" s="17"/>
      <c r="J26" s="17"/>
      <c r="K26" s="17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pageMargins left="0.7" right="0.7" top="0.75" bottom="0.75" header="0.3" footer="0.3"/>
  <pageSetup paperSize="9" scale="66" orientation="landscape" r:id="rId1"/>
  <ignoredErrors>
    <ignoredError sqref="K17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8"/>
  <sheetViews>
    <sheetView showGridLines="0" showRowColHeaders="0" zoomScale="75" zoomScaleNormal="75" workbookViewId="0">
      <selection activeCell="F25" sqref="F25"/>
    </sheetView>
  </sheetViews>
  <sheetFormatPr defaultRowHeight="15"/>
  <cols>
    <col min="2" max="2" width="16" customWidth="1"/>
    <col min="3" max="4" width="12.7109375" customWidth="1"/>
    <col min="5" max="5" width="32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2:16" ht="18.75" customHeight="1"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2:16" s="54" customFormat="1" ht="26.25" customHeight="1">
      <c r="B8" s="131" t="s">
        <v>1</v>
      </c>
      <c r="C8" s="131"/>
      <c r="D8" s="132" t="s">
        <v>208</v>
      </c>
      <c r="E8" s="133"/>
      <c r="F8" s="135"/>
      <c r="G8" s="135"/>
      <c r="H8" s="135"/>
      <c r="I8" s="135"/>
      <c r="J8" s="135"/>
      <c r="K8" s="134"/>
      <c r="L8" s="134"/>
      <c r="M8" s="134"/>
    </row>
    <row r="9" spans="2:16" s="54" customFormat="1" ht="26.25" customHeight="1">
      <c r="B9" s="131" t="s">
        <v>2</v>
      </c>
      <c r="C9" s="131"/>
      <c r="D9" s="136" t="s">
        <v>3</v>
      </c>
      <c r="E9" s="137"/>
      <c r="F9" s="134"/>
      <c r="G9" s="134"/>
      <c r="H9" s="135"/>
      <c r="I9" s="135"/>
      <c r="J9" s="135"/>
      <c r="K9" s="134"/>
      <c r="L9" s="134"/>
      <c r="M9" s="134"/>
    </row>
    <row r="10" spans="2:16" s="54" customFormat="1" ht="26.25" customHeight="1">
      <c r="B10" s="131"/>
      <c r="C10" s="131"/>
      <c r="D10" s="139"/>
      <c r="E10" s="138"/>
      <c r="F10" s="134"/>
      <c r="G10" s="134"/>
      <c r="H10" s="135"/>
      <c r="I10" s="135"/>
      <c r="J10" s="135"/>
      <c r="K10" s="134"/>
      <c r="L10" s="134"/>
      <c r="M10" s="134"/>
    </row>
    <row r="11" spans="2:16" s="54" customFormat="1" ht="26.25" customHeight="1">
      <c r="B11" s="140" t="s">
        <v>4</v>
      </c>
      <c r="C11" s="115"/>
      <c r="D11" s="139"/>
      <c r="E11" s="138"/>
      <c r="F11" s="138"/>
      <c r="G11" s="134"/>
      <c r="H11" s="135"/>
      <c r="I11" s="135"/>
      <c r="J11" s="135"/>
      <c r="K11" s="134"/>
      <c r="L11" s="134"/>
      <c r="M11" s="134"/>
    </row>
    <row r="12" spans="2:16" s="54" customFormat="1" ht="19.149999999999999" customHeight="1"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2:16" ht="47.25"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2:16" ht="31.5"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2:16" ht="32.25" customHeight="1">
      <c r="B15" s="118" t="s">
        <v>44</v>
      </c>
      <c r="C15" s="119"/>
      <c r="D15" s="119"/>
      <c r="E15" s="120" t="s">
        <v>45</v>
      </c>
      <c r="F15" s="110"/>
      <c r="G15" s="110"/>
      <c r="H15" s="110"/>
      <c r="I15" s="110"/>
      <c r="J15" s="110"/>
      <c r="K15" s="111"/>
      <c r="L15" s="111"/>
      <c r="M15" s="111">
        <v>96</v>
      </c>
      <c r="P15" s="47">
        <v>39234</v>
      </c>
    </row>
    <row r="16" spans="2:16" ht="27" customHeight="1">
      <c r="B16" s="121"/>
      <c r="C16" s="117"/>
      <c r="D16" s="117"/>
      <c r="E16" s="117"/>
      <c r="F16" s="117" t="s">
        <v>18</v>
      </c>
      <c r="G16" s="110">
        <f t="shared" ref="G16:L16" si="0">SUM(G15:G15)</f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1">
        <f t="shared" si="0"/>
        <v>0</v>
      </c>
      <c r="L16" s="111">
        <f t="shared" si="0"/>
        <v>0</v>
      </c>
      <c r="M16" s="111">
        <f>SUM(M15)</f>
        <v>96</v>
      </c>
    </row>
    <row r="17" spans="2:13" ht="27" customHeight="1"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2:13" ht="27" customHeight="1"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2:13" ht="15.75"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2:13" ht="15.75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2:13" ht="15.75"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2:13" ht="19.149999999999999" customHeight="1"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2:13" ht="47.25"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2:13" ht="31.5"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2:13" ht="27" customHeight="1"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2:13" ht="27" customHeight="1"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2:13" ht="27" customHeight="1"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2:13" ht="27" customHeight="1"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showGridLines="0" showRowColHeaders="0" zoomScale="75" zoomScaleNormal="75" workbookViewId="0">
      <selection activeCell="I26" sqref="I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424</v>
      </c>
      <c r="E8" s="151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470</v>
      </c>
      <c r="E9" s="147"/>
      <c r="F9" s="147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51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52"/>
      <c r="E11" s="151"/>
      <c r="F11" s="151"/>
      <c r="G11" s="144"/>
      <c r="H11" s="145"/>
      <c r="I11" s="145"/>
      <c r="J11" s="145"/>
      <c r="K11" s="144"/>
      <c r="L11" s="144"/>
      <c r="M11" s="144"/>
    </row>
    <row r="12" spans="1:16" s="6" customFormat="1" ht="19.149999999999999" customHeight="1">
      <c r="A12" s="145"/>
      <c r="B12" s="126"/>
      <c r="C12" s="126"/>
      <c r="D12" s="152"/>
      <c r="E12" s="151"/>
      <c r="F12" s="151"/>
      <c r="G12" s="144"/>
      <c r="H12" s="145"/>
      <c r="I12" s="145"/>
      <c r="J12" s="145"/>
      <c r="K12" s="144"/>
      <c r="L12" s="144"/>
      <c r="M12" s="144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.75">
      <c r="A15" s="149"/>
      <c r="B15" s="141" t="s">
        <v>46</v>
      </c>
      <c r="C15" s="119"/>
      <c r="D15" s="119"/>
      <c r="E15" s="120" t="s">
        <v>47</v>
      </c>
      <c r="F15" s="110"/>
      <c r="G15" s="110"/>
      <c r="H15" s="110"/>
      <c r="I15" s="110"/>
      <c r="J15" s="110"/>
      <c r="K15" s="111"/>
      <c r="L15" s="111">
        <v>15.38</v>
      </c>
      <c r="M15" s="111"/>
      <c r="P15" s="47"/>
    </row>
    <row r="16" spans="1:16" ht="30.95" customHeight="1">
      <c r="A16" s="149"/>
      <c r="B16" s="141" t="s">
        <v>44</v>
      </c>
      <c r="C16" s="119"/>
      <c r="D16" s="119"/>
      <c r="E16" s="120" t="s">
        <v>191</v>
      </c>
      <c r="F16" s="110"/>
      <c r="G16" s="110"/>
      <c r="H16" s="110"/>
      <c r="I16" s="110"/>
      <c r="J16" s="110"/>
      <c r="K16" s="111"/>
      <c r="L16" s="111"/>
      <c r="M16" s="111">
        <v>96</v>
      </c>
      <c r="P16" s="47"/>
    </row>
    <row r="17" spans="1:13" ht="27" customHeight="1">
      <c r="A17" s="149"/>
      <c r="B17" s="121"/>
      <c r="C17" s="117"/>
      <c r="D17" s="117"/>
      <c r="E17" s="117"/>
      <c r="F17" s="117" t="s">
        <v>18</v>
      </c>
      <c r="G17" s="110">
        <v>0</v>
      </c>
      <c r="H17" s="110">
        <v>0</v>
      </c>
      <c r="I17" s="110">
        <v>0</v>
      </c>
      <c r="J17" s="110">
        <v>0</v>
      </c>
      <c r="K17" s="111">
        <v>0</v>
      </c>
      <c r="L17" s="111">
        <f>SUM(L15:L15)</f>
        <v>15.38</v>
      </c>
      <c r="M17" s="111">
        <f>SUM(M15:M16)</f>
        <v>96</v>
      </c>
    </row>
    <row r="18" spans="1:13" ht="27" customHeight="1">
      <c r="A18" s="149"/>
      <c r="B18" s="121"/>
      <c r="C18" s="117"/>
      <c r="D18" s="117"/>
      <c r="E18" s="117"/>
      <c r="F18" s="117" t="s">
        <v>19</v>
      </c>
      <c r="G18" s="111">
        <v>0.45</v>
      </c>
      <c r="H18" s="111">
        <v>0.24</v>
      </c>
      <c r="I18" s="111">
        <v>0.2</v>
      </c>
      <c r="J18" s="111">
        <v>0.05</v>
      </c>
      <c r="K18" s="112"/>
      <c r="L18" s="112"/>
      <c r="M18" s="114"/>
    </row>
    <row r="19" spans="1:13" ht="27" customHeight="1">
      <c r="A19" s="149"/>
      <c r="B19" s="121"/>
      <c r="C19" s="117"/>
      <c r="D19" s="117"/>
      <c r="E19" s="117"/>
      <c r="F19" s="117" t="s">
        <v>20</v>
      </c>
      <c r="G19" s="111">
        <f>G17*G18</f>
        <v>0</v>
      </c>
      <c r="H19" s="111">
        <f>H17*H18</f>
        <v>0</v>
      </c>
      <c r="I19" s="111">
        <f>I17*I18</f>
        <v>0</v>
      </c>
      <c r="J19" s="111">
        <f>J17*J18</f>
        <v>0</v>
      </c>
      <c r="K19" s="112"/>
      <c r="L19" s="112"/>
      <c r="M19" s="112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22" t="s">
        <v>21</v>
      </c>
      <c r="C22" s="122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19.149999999999999" customHeight="1">
      <c r="A23" s="149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47.25">
      <c r="A24" s="149"/>
      <c r="B24" s="210" t="s">
        <v>5</v>
      </c>
      <c r="C24" s="211"/>
      <c r="D24" s="212"/>
      <c r="E24" s="116" t="s">
        <v>6</v>
      </c>
      <c r="F24" s="116" t="s">
        <v>7</v>
      </c>
      <c r="G24" s="116" t="s">
        <v>8</v>
      </c>
      <c r="H24" s="116" t="s">
        <v>9</v>
      </c>
      <c r="I24" s="116" t="s">
        <v>10</v>
      </c>
      <c r="J24" s="116" t="s">
        <v>11</v>
      </c>
      <c r="K24" s="116" t="s">
        <v>12</v>
      </c>
      <c r="L24" s="116" t="s">
        <v>13</v>
      </c>
      <c r="M24" s="116" t="s">
        <v>14</v>
      </c>
    </row>
    <row r="25" spans="1:13" ht="31.5">
      <c r="A25" s="149"/>
      <c r="B25" s="123" t="s">
        <v>15</v>
      </c>
      <c r="C25" s="124" t="s">
        <v>16</v>
      </c>
      <c r="D25" s="124" t="s">
        <v>17</v>
      </c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ht="27" customHeight="1">
      <c r="A26" s="149"/>
      <c r="B26" s="153"/>
      <c r="C26" s="154"/>
      <c r="D26" s="154"/>
      <c r="E26" s="155"/>
      <c r="F26" s="156"/>
      <c r="G26" s="156"/>
      <c r="H26" s="156"/>
      <c r="I26" s="156"/>
      <c r="J26" s="156"/>
      <c r="K26" s="156"/>
      <c r="L26" s="157"/>
      <c r="M26" s="156"/>
    </row>
    <row r="27" spans="1:13" ht="27" customHeight="1">
      <c r="A27" s="149"/>
      <c r="B27" s="121"/>
      <c r="C27" s="117"/>
      <c r="D27" s="117"/>
      <c r="E27" s="117"/>
      <c r="F27" s="117" t="s">
        <v>18</v>
      </c>
      <c r="G27" s="110">
        <f>SUM(G26:G26)</f>
        <v>0</v>
      </c>
      <c r="H27" s="110">
        <f>SUM(H26:H26)</f>
        <v>0</v>
      </c>
      <c r="I27" s="110">
        <f>SUM(I26:I26)</f>
        <v>0</v>
      </c>
      <c r="J27" s="110">
        <f>SUM(J26:J26)</f>
        <v>0</v>
      </c>
      <c r="K27" s="111">
        <v>0</v>
      </c>
      <c r="L27" s="111">
        <f>SUM(L26:L26)</f>
        <v>0</v>
      </c>
      <c r="M27" s="111">
        <f>SUM(M26:M26)</f>
        <v>0</v>
      </c>
    </row>
    <row r="28" spans="1:13" ht="27" customHeight="1">
      <c r="A28" s="149"/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2"/>
      <c r="L28" s="112"/>
      <c r="M28" s="112"/>
    </row>
    <row r="29" spans="1:13" ht="27" customHeight="1">
      <c r="A29" s="149"/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5:K16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P32"/>
  <sheetViews>
    <sheetView showGridLines="0" showRowColHeaders="0" topLeftCell="A16" zoomScale="75" zoomScaleNormal="75" workbookViewId="0">
      <selection activeCell="J29" sqref="J29"/>
    </sheetView>
  </sheetViews>
  <sheetFormatPr defaultRowHeight="1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463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3</v>
      </c>
      <c r="E9" s="147"/>
      <c r="F9" s="144"/>
      <c r="G9" s="144"/>
      <c r="H9" s="145"/>
      <c r="I9" s="145"/>
      <c r="J9" s="145"/>
      <c r="K9" s="144"/>
      <c r="L9" s="144"/>
      <c r="M9" s="144"/>
    </row>
    <row r="10" spans="1:16" s="6" customFormat="1" ht="15.75">
      <c r="A10" s="145"/>
      <c r="B10" s="126"/>
      <c r="C10" s="126"/>
      <c r="D10" s="152"/>
      <c r="E10" s="151"/>
      <c r="F10" s="144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52"/>
      <c r="E11" s="151"/>
      <c r="F11" s="144"/>
      <c r="G11" s="144"/>
      <c r="H11" s="145"/>
      <c r="I11" s="145"/>
      <c r="J11" s="145"/>
      <c r="K11" s="144"/>
      <c r="L11" s="144"/>
      <c r="M11" s="144"/>
    </row>
    <row r="12" spans="1:16" s="6" customFormat="1" ht="18.75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.75">
      <c r="A15" s="149"/>
      <c r="B15" s="118">
        <v>42074</v>
      </c>
      <c r="C15" s="119"/>
      <c r="D15" s="119"/>
      <c r="E15" s="120" t="s">
        <v>464</v>
      </c>
      <c r="F15" s="110" t="s">
        <v>58</v>
      </c>
      <c r="G15" s="110"/>
      <c r="H15" s="110"/>
      <c r="I15" s="110"/>
      <c r="J15" s="110"/>
      <c r="K15" s="111"/>
      <c r="L15" s="111">
        <v>17.3</v>
      </c>
      <c r="M15" s="111"/>
      <c r="P15" s="47"/>
    </row>
    <row r="16" spans="1:16" ht="45.75">
      <c r="A16" s="149"/>
      <c r="B16" s="118">
        <v>42175</v>
      </c>
      <c r="C16" s="119"/>
      <c r="D16" s="119"/>
      <c r="E16" s="120" t="s">
        <v>465</v>
      </c>
      <c r="F16" s="110" t="s">
        <v>58</v>
      </c>
      <c r="G16" s="110"/>
      <c r="H16" s="110"/>
      <c r="I16" s="110"/>
      <c r="J16" s="110"/>
      <c r="K16" s="111"/>
      <c r="L16" s="111">
        <v>74.2</v>
      </c>
      <c r="M16" s="111"/>
      <c r="P16" s="47"/>
    </row>
    <row r="17" spans="1:16" ht="45.75">
      <c r="A17" s="149"/>
      <c r="B17" s="118">
        <v>42405</v>
      </c>
      <c r="C17" s="119"/>
      <c r="D17" s="119"/>
      <c r="E17" s="120" t="s">
        <v>465</v>
      </c>
      <c r="F17" s="110" t="s">
        <v>58</v>
      </c>
      <c r="G17" s="110"/>
      <c r="H17" s="110"/>
      <c r="I17" s="110"/>
      <c r="J17" s="110"/>
      <c r="K17" s="111"/>
      <c r="L17" s="111">
        <v>79.02</v>
      </c>
      <c r="M17" s="111"/>
      <c r="P17" s="47"/>
    </row>
    <row r="18" spans="1:16" ht="30" customHeight="1">
      <c r="A18" s="149"/>
      <c r="B18" s="158">
        <v>42278</v>
      </c>
      <c r="C18" s="159"/>
      <c r="D18" s="159"/>
      <c r="E18" s="120" t="s">
        <v>22</v>
      </c>
      <c r="F18" s="110"/>
      <c r="G18" s="110"/>
      <c r="H18" s="110"/>
      <c r="I18" s="110"/>
      <c r="J18" s="110"/>
      <c r="K18" s="110"/>
      <c r="L18" s="111">
        <v>630</v>
      </c>
      <c r="M18" s="111"/>
      <c r="P18" s="47"/>
    </row>
    <row r="19" spans="1:16" ht="30.95" customHeight="1">
      <c r="A19" s="149"/>
      <c r="B19" s="118" t="s">
        <v>44</v>
      </c>
      <c r="C19" s="119"/>
      <c r="D19" s="119"/>
      <c r="E19" s="120" t="s">
        <v>45</v>
      </c>
      <c r="F19" s="110"/>
      <c r="G19" s="110"/>
      <c r="H19" s="110"/>
      <c r="I19" s="110"/>
      <c r="J19" s="110"/>
      <c r="K19" s="111"/>
      <c r="L19" s="111"/>
      <c r="M19" s="111">
        <v>96</v>
      </c>
      <c r="P19" s="47"/>
    </row>
    <row r="20" spans="1:16" ht="27" customHeight="1">
      <c r="A20" s="149"/>
      <c r="B20" s="121"/>
      <c r="C20" s="117"/>
      <c r="D20" s="117"/>
      <c r="E20" s="117"/>
      <c r="F20" s="117" t="s">
        <v>18</v>
      </c>
      <c r="G20" s="110">
        <v>0</v>
      </c>
      <c r="H20" s="110">
        <v>0</v>
      </c>
      <c r="I20" s="110">
        <v>0</v>
      </c>
      <c r="J20" s="110">
        <v>0</v>
      </c>
      <c r="K20" s="111">
        <v>0</v>
      </c>
      <c r="L20" s="111">
        <f>SUM(L15:L19)</f>
        <v>800.52</v>
      </c>
      <c r="M20" s="111">
        <f>SUM(M15:M19)</f>
        <v>96</v>
      </c>
    </row>
    <row r="21" spans="1:16" ht="27" customHeight="1">
      <c r="A21" s="149"/>
      <c r="B21" s="121"/>
      <c r="C21" s="117"/>
      <c r="D21" s="117"/>
      <c r="E21" s="117"/>
      <c r="F21" s="117" t="s">
        <v>19</v>
      </c>
      <c r="G21" s="111">
        <v>0.45</v>
      </c>
      <c r="H21" s="111">
        <v>0.24</v>
      </c>
      <c r="I21" s="111">
        <v>0.2</v>
      </c>
      <c r="J21" s="111">
        <v>0.05</v>
      </c>
      <c r="K21" s="112"/>
      <c r="L21" s="112"/>
      <c r="M21" s="112"/>
    </row>
    <row r="22" spans="1:16" ht="27" customHeight="1">
      <c r="A22" s="149"/>
      <c r="B22" s="121"/>
      <c r="C22" s="117"/>
      <c r="D22" s="117"/>
      <c r="E22" s="117"/>
      <c r="F22" s="117" t="s">
        <v>20</v>
      </c>
      <c r="G22" s="111">
        <f>G20*G21</f>
        <v>0</v>
      </c>
      <c r="H22" s="111">
        <f>H20*H21</f>
        <v>0</v>
      </c>
      <c r="I22" s="111">
        <f>I20*I21</f>
        <v>0</v>
      </c>
      <c r="J22" s="111">
        <f>J20*J21</f>
        <v>0</v>
      </c>
      <c r="K22" s="112"/>
      <c r="L22" s="112"/>
      <c r="M22" s="112"/>
    </row>
    <row r="23" spans="1:16" ht="15.75">
      <c r="A23" s="149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6" ht="15.75">
      <c r="A24" s="149"/>
      <c r="B24" s="126"/>
      <c r="C24" s="126"/>
      <c r="D24" s="127"/>
      <c r="E24" s="115"/>
      <c r="F24" s="115"/>
      <c r="G24" s="115"/>
      <c r="H24" s="115"/>
      <c r="I24" s="115"/>
      <c r="J24" s="115"/>
      <c r="K24" s="115"/>
      <c r="L24" s="115"/>
      <c r="M24" s="115"/>
    </row>
    <row r="25" spans="1:16" ht="15.75">
      <c r="A25" s="149"/>
      <c r="B25" s="122" t="s">
        <v>21</v>
      </c>
      <c r="C25" s="122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6" spans="1:16" ht="19.149999999999999" customHeight="1">
      <c r="A26" s="149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16" ht="47.25">
      <c r="A27" s="149"/>
      <c r="B27" s="210" t="s">
        <v>5</v>
      </c>
      <c r="C27" s="211"/>
      <c r="D27" s="212"/>
      <c r="E27" s="116" t="s">
        <v>6</v>
      </c>
      <c r="F27" s="116" t="s">
        <v>7</v>
      </c>
      <c r="G27" s="116" t="s">
        <v>8</v>
      </c>
      <c r="H27" s="116" t="s">
        <v>9</v>
      </c>
      <c r="I27" s="116" t="s">
        <v>10</v>
      </c>
      <c r="J27" s="116" t="s">
        <v>11</v>
      </c>
      <c r="K27" s="116" t="s">
        <v>12</v>
      </c>
      <c r="L27" s="116" t="s">
        <v>13</v>
      </c>
      <c r="M27" s="116" t="s">
        <v>14</v>
      </c>
    </row>
    <row r="28" spans="1:16" ht="31.5">
      <c r="A28" s="149"/>
      <c r="B28" s="123" t="s">
        <v>15</v>
      </c>
      <c r="C28" s="124" t="s">
        <v>16</v>
      </c>
      <c r="D28" s="124" t="s">
        <v>17</v>
      </c>
      <c r="E28" s="117"/>
      <c r="F28" s="117"/>
      <c r="G28" s="117"/>
      <c r="H28" s="117"/>
      <c r="I28" s="117"/>
      <c r="J28" s="117"/>
      <c r="K28" s="117"/>
      <c r="L28" s="117"/>
      <c r="M28" s="117"/>
    </row>
    <row r="29" spans="1:16" ht="27" customHeight="1">
      <c r="A29" s="149"/>
      <c r="B29" s="118"/>
      <c r="C29" s="119"/>
      <c r="D29" s="119"/>
      <c r="E29" s="120"/>
      <c r="F29" s="110"/>
      <c r="G29" s="110"/>
      <c r="H29" s="110"/>
      <c r="I29" s="110"/>
      <c r="J29" s="110"/>
      <c r="K29" s="111"/>
      <c r="L29" s="111"/>
      <c r="M29" s="111"/>
    </row>
    <row r="30" spans="1:16" ht="27" customHeight="1">
      <c r="A30" s="149"/>
      <c r="B30" s="121"/>
      <c r="C30" s="117"/>
      <c r="D30" s="117"/>
      <c r="E30" s="117"/>
      <c r="F30" s="117" t="s">
        <v>18</v>
      </c>
      <c r="G30" s="110">
        <f>SUM(G29:G29)</f>
        <v>0</v>
      </c>
      <c r="H30" s="110">
        <f>SUM(H29:H29)</f>
        <v>0</v>
      </c>
      <c r="I30" s="110">
        <f>SUM(I29:I29)</f>
        <v>0</v>
      </c>
      <c r="J30" s="110">
        <f>SUM(J29:J29)</f>
        <v>0</v>
      </c>
      <c r="K30" s="111">
        <v>0</v>
      </c>
      <c r="L30" s="111">
        <f>SUM(L29:L29)</f>
        <v>0</v>
      </c>
      <c r="M30" s="111">
        <f>SUM(M29:M29)</f>
        <v>0</v>
      </c>
    </row>
    <row r="31" spans="1:16" ht="27" customHeight="1">
      <c r="A31" s="149"/>
      <c r="B31" s="121"/>
      <c r="C31" s="117"/>
      <c r="D31" s="117"/>
      <c r="E31" s="117"/>
      <c r="F31" s="117" t="s">
        <v>19</v>
      </c>
      <c r="G31" s="111">
        <v>0.45</v>
      </c>
      <c r="H31" s="111">
        <v>0.24</v>
      </c>
      <c r="I31" s="111">
        <v>0.2</v>
      </c>
      <c r="J31" s="111">
        <v>0.05</v>
      </c>
      <c r="K31" s="112"/>
      <c r="L31" s="112"/>
      <c r="M31" s="112"/>
    </row>
    <row r="32" spans="1:16" ht="27" customHeight="1">
      <c r="A32" s="149"/>
      <c r="B32" s="121"/>
      <c r="C32" s="117"/>
      <c r="D32" s="117"/>
      <c r="E32" s="117"/>
      <c r="F32" s="117" t="s">
        <v>20</v>
      </c>
      <c r="G32" s="111">
        <f>G30*G31</f>
        <v>0</v>
      </c>
      <c r="H32" s="111">
        <f>H30*H31</f>
        <v>0</v>
      </c>
      <c r="I32" s="111">
        <f>I30*I31</f>
        <v>0</v>
      </c>
      <c r="J32" s="111">
        <f>J30*J31</f>
        <v>0</v>
      </c>
      <c r="K32" s="112"/>
      <c r="L32" s="112"/>
      <c r="M32" s="112"/>
    </row>
  </sheetData>
  <sheetProtection password="C4AE" sheet="1" objects="1" scenarios="1"/>
  <mergeCells count="3">
    <mergeCell ref="B6:D6"/>
    <mergeCell ref="B13:D13"/>
    <mergeCell ref="B27:D27"/>
  </mergeCells>
  <dataValidations count="1">
    <dataValidation allowBlank="1" showInputMessage="1" showErrorMessage="1" sqref="K29 K15:K17 K19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9"/>
  <sheetViews>
    <sheetView showGridLines="0" showRowColHeaders="0" zoomScale="75" zoomScaleNormal="75" workbookViewId="0">
      <selection activeCell="J27" sqref="J27"/>
    </sheetView>
  </sheetViews>
  <sheetFormatPr defaultRowHeight="15"/>
  <cols>
    <col min="2" max="2" width="16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48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120</v>
      </c>
      <c r="E8" s="4"/>
      <c r="F8" s="5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471</v>
      </c>
      <c r="E9" s="8"/>
      <c r="F9" s="8"/>
      <c r="G9" s="5"/>
      <c r="K9" s="5"/>
      <c r="L9" s="5"/>
      <c r="M9" s="5"/>
    </row>
    <row r="10" spans="2:16" s="6" customFormat="1" ht="26.25" customHeight="1">
      <c r="B10" s="2"/>
      <c r="C10" s="2"/>
      <c r="G10" s="5"/>
      <c r="K10" s="5"/>
      <c r="L10" s="5"/>
      <c r="M10" s="5"/>
    </row>
    <row r="11" spans="2:16" s="6" customFormat="1" ht="30.95" customHeight="1">
      <c r="B11" s="11" t="s">
        <v>4</v>
      </c>
      <c r="C11" s="12"/>
      <c r="G11" s="5"/>
      <c r="K11" s="5"/>
      <c r="L11" s="5"/>
      <c r="M11" s="5"/>
    </row>
    <row r="12" spans="2:16" s="6" customFormat="1" ht="18.75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.95" customHeight="1">
      <c r="B15" s="87" t="s">
        <v>46</v>
      </c>
      <c r="C15" s="88"/>
      <c r="D15" s="88"/>
      <c r="E15" s="62" t="s">
        <v>47</v>
      </c>
      <c r="F15" s="62"/>
      <c r="G15" s="62"/>
      <c r="H15" s="62"/>
      <c r="I15" s="62"/>
      <c r="J15" s="62"/>
      <c r="K15" s="62"/>
      <c r="L15" s="64">
        <v>7.69</v>
      </c>
      <c r="M15" s="62"/>
      <c r="P15" s="47"/>
    </row>
    <row r="16" spans="2:16" ht="30" customHeight="1">
      <c r="B16" s="89">
        <v>42256</v>
      </c>
      <c r="C16" s="17"/>
      <c r="D16" s="17"/>
      <c r="E16" s="33" t="s">
        <v>22</v>
      </c>
      <c r="F16" s="17"/>
      <c r="G16" s="17"/>
      <c r="H16" s="17"/>
      <c r="I16" s="17"/>
      <c r="J16" s="17"/>
      <c r="K16" s="17"/>
      <c r="L16" s="30">
        <v>630</v>
      </c>
      <c r="M16" s="17"/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v>0</v>
      </c>
      <c r="H17" s="17">
        <v>0</v>
      </c>
      <c r="I17" s="17">
        <v>0</v>
      </c>
      <c r="J17" s="17">
        <v>0</v>
      </c>
      <c r="K17" s="18">
        <v>0</v>
      </c>
      <c r="L17" s="18">
        <f>SUM(L15:L16)</f>
        <v>637.69000000000005</v>
      </c>
      <c r="M17" s="18">
        <v>0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2"/>
      <c r="C21" s="12"/>
      <c r="D21" s="81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90"/>
      <c r="C26" s="16"/>
      <c r="D26" s="16"/>
      <c r="E26" s="33"/>
      <c r="F26" s="16"/>
      <c r="G26" s="16"/>
      <c r="H26" s="16"/>
      <c r="I26" s="16"/>
      <c r="J26" s="16"/>
      <c r="K26" s="16"/>
      <c r="L26" s="72"/>
      <c r="M26" s="16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RowColHeaders="0" zoomScale="75" zoomScaleNormal="75" workbookViewId="0">
      <selection activeCell="F25" sqref="F25"/>
    </sheetView>
  </sheetViews>
  <sheetFormatPr defaultRowHeight="1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121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3</v>
      </c>
      <c r="E9" s="147"/>
      <c r="F9" s="144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44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52"/>
      <c r="E11" s="151"/>
      <c r="F11" s="144"/>
      <c r="G11" s="144"/>
      <c r="H11" s="145"/>
      <c r="I11" s="145"/>
      <c r="J11" s="145"/>
      <c r="K11" s="144"/>
      <c r="L11" s="144"/>
      <c r="M11" s="144"/>
    </row>
    <row r="12" spans="1:16" s="6" customFormat="1" ht="19.149999999999999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7" customHeight="1">
      <c r="A15" s="149"/>
      <c r="B15" s="118" t="s">
        <v>44</v>
      </c>
      <c r="C15" s="119"/>
      <c r="D15" s="119"/>
      <c r="E15" s="120" t="s">
        <v>45</v>
      </c>
      <c r="F15" s="110"/>
      <c r="G15" s="110"/>
      <c r="H15" s="110"/>
      <c r="I15" s="110"/>
      <c r="J15" s="110"/>
      <c r="K15" s="111"/>
      <c r="L15" s="111"/>
      <c r="M15" s="111">
        <v>96</v>
      </c>
      <c r="P15" s="47"/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f>SUM(G15:G15)</f>
        <v>0</v>
      </c>
      <c r="H16" s="110">
        <f>SUM(H15:H15)</f>
        <v>0</v>
      </c>
      <c r="I16" s="110">
        <f>SUM(I15:I15)</f>
        <v>0</v>
      </c>
      <c r="J16" s="110">
        <f>SUM(J15:J15)</f>
        <v>0</v>
      </c>
      <c r="K16" s="111">
        <f>SUM(K15)</f>
        <v>0</v>
      </c>
      <c r="L16" s="111">
        <f>SUM(L15:L15)</f>
        <v>0</v>
      </c>
      <c r="M16" s="111">
        <f>SUM(M15)</f>
        <v>96</v>
      </c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26"/>
      <c r="C20" s="126"/>
      <c r="D20" s="127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9.149999999999999" customHeight="1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7" customHeight="1">
      <c r="A25" s="149"/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1:13" ht="27" customHeight="1">
      <c r="A26" s="149"/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1:13" ht="27" customHeight="1">
      <c r="A27" s="149"/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1:13" ht="27" customHeight="1">
      <c r="A28" s="149"/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K16:L16" formula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RowColHeaders="0" zoomScale="75" zoomScaleNormal="75" workbookViewId="0">
      <selection activeCell="F25" sqref="F25"/>
    </sheetView>
  </sheetViews>
  <sheetFormatPr defaultRowHeight="15"/>
  <cols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425</v>
      </c>
      <c r="E8" s="151"/>
      <c r="F8" s="151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472</v>
      </c>
      <c r="E9" s="147"/>
      <c r="F9" s="151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51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52"/>
      <c r="E11" s="151"/>
      <c r="F11" s="151"/>
      <c r="G11" s="144"/>
      <c r="H11" s="145"/>
      <c r="I11" s="145"/>
      <c r="J11" s="145"/>
      <c r="K11" s="144"/>
      <c r="L11" s="144"/>
      <c r="M11" s="144"/>
    </row>
    <row r="12" spans="1:16" s="6" customFormat="1" ht="18.75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7" customHeight="1">
      <c r="A15" s="149"/>
      <c r="B15" s="118" t="s">
        <v>44</v>
      </c>
      <c r="C15" s="119"/>
      <c r="D15" s="119"/>
      <c r="E15" s="155" t="s">
        <v>45</v>
      </c>
      <c r="F15" s="160"/>
      <c r="G15" s="161"/>
      <c r="H15" s="110"/>
      <c r="I15" s="110"/>
      <c r="J15" s="110"/>
      <c r="K15" s="111"/>
      <c r="L15" s="113"/>
      <c r="M15" s="111">
        <v>96.05</v>
      </c>
      <c r="P15" s="47">
        <v>39264</v>
      </c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f t="shared" ref="G16:L16" si="0">SUM(G15:G15)</f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1">
        <f t="shared" si="0"/>
        <v>0</v>
      </c>
      <c r="L16" s="111">
        <f t="shared" si="0"/>
        <v>0</v>
      </c>
      <c r="M16" s="111">
        <f>SUM(M15:M15)</f>
        <v>96.05</v>
      </c>
      <c r="P16" s="47"/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4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3.15" customHeight="1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7" customHeight="1">
      <c r="A25" s="149"/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1:13" ht="27" customHeight="1">
      <c r="A26" s="149"/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1:13" ht="27" customHeight="1">
      <c r="A27" s="149"/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1:13" ht="27" customHeight="1">
      <c r="A28" s="149"/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RowColHeaders="0" zoomScale="75" zoomScaleNormal="75" workbookViewId="0">
      <selection activeCell="H25" sqref="H25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106</v>
      </c>
      <c r="E8" s="143"/>
      <c r="F8" s="151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107</v>
      </c>
      <c r="E9" s="147"/>
      <c r="F9" s="151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45"/>
      <c r="E10" s="145"/>
      <c r="F10" s="145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45"/>
      <c r="E11" s="145"/>
      <c r="F11" s="145"/>
      <c r="G11" s="144"/>
      <c r="H11" s="145"/>
      <c r="I11" s="145"/>
      <c r="J11" s="145"/>
      <c r="K11" s="144"/>
      <c r="L11" s="144"/>
      <c r="M11" s="144"/>
    </row>
    <row r="12" spans="1:16" s="6" customFormat="1" ht="19.149999999999999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7" customHeight="1">
      <c r="A15" s="149"/>
      <c r="B15" s="148"/>
      <c r="C15" s="119"/>
      <c r="D15" s="119"/>
      <c r="E15" s="120"/>
      <c r="F15" s="110"/>
      <c r="G15" s="110"/>
      <c r="H15" s="110"/>
      <c r="I15" s="110"/>
      <c r="J15" s="110"/>
      <c r="K15" s="111"/>
      <c r="L15" s="111"/>
      <c r="M15" s="111"/>
      <c r="P15" s="47">
        <v>39234</v>
      </c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f t="shared" ref="G16:M16" si="0">SUM(G15:G15)</f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1">
        <f t="shared" si="0"/>
        <v>0</v>
      </c>
      <c r="L16" s="111">
        <f t="shared" si="0"/>
        <v>0</v>
      </c>
      <c r="M16" s="111">
        <f t="shared" si="0"/>
        <v>0</v>
      </c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9.149999999999999" customHeight="1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7" customHeight="1">
      <c r="A25" s="149"/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1:13" ht="27" customHeight="1">
      <c r="A26" s="149"/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1:13" ht="27" customHeight="1">
      <c r="A27" s="149"/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1:13" ht="27" customHeight="1">
      <c r="A28" s="149"/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B6:P29"/>
  <sheetViews>
    <sheetView showGridLines="0" showRowColHeaders="0" zoomScale="75" zoomScaleNormal="75" workbookViewId="0">
      <selection activeCell="I26" sqref="I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C7" s="1"/>
    </row>
    <row r="8" spans="2:16" s="6" customFormat="1" ht="26.25" customHeight="1">
      <c r="B8" s="2" t="s">
        <v>1</v>
      </c>
      <c r="C8" s="2"/>
      <c r="D8" s="3" t="s">
        <v>122</v>
      </c>
      <c r="E8" s="4"/>
      <c r="F8" s="10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473</v>
      </c>
      <c r="E9" s="8"/>
      <c r="F9" s="8"/>
      <c r="G9" s="10"/>
      <c r="K9" s="5"/>
      <c r="L9" s="5"/>
      <c r="M9" s="5"/>
    </row>
    <row r="10" spans="2:16" s="6" customFormat="1" ht="26.25" customHeight="1">
      <c r="B10" s="2"/>
      <c r="C10" s="2"/>
      <c r="D10" s="9"/>
      <c r="E10" s="10"/>
      <c r="F10" s="10"/>
      <c r="G10" s="5"/>
      <c r="K10" s="5"/>
      <c r="L10" s="5"/>
      <c r="M10" s="5"/>
    </row>
    <row r="11" spans="2:16" s="6" customFormat="1" ht="26.25" customHeight="1">
      <c r="B11" s="11" t="s">
        <v>4</v>
      </c>
      <c r="C11" s="12"/>
      <c r="G11" s="5"/>
      <c r="K11" s="5"/>
      <c r="L11" s="5"/>
      <c r="M11" s="5"/>
    </row>
    <row r="12" spans="2:16" s="6" customFormat="1" ht="18.75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91" t="s">
        <v>123</v>
      </c>
      <c r="C15" s="17"/>
      <c r="D15" s="17"/>
      <c r="E15" s="43" t="s">
        <v>22</v>
      </c>
      <c r="F15" s="43"/>
      <c r="G15" s="17"/>
      <c r="H15" s="17"/>
      <c r="I15" s="17"/>
      <c r="J15" s="17"/>
      <c r="K15" s="92"/>
      <c r="L15" s="65">
        <v>630</v>
      </c>
      <c r="M15" s="17"/>
      <c r="P15" s="47"/>
    </row>
    <row r="16" spans="2:16" ht="30" customHeight="1">
      <c r="B16" s="91" t="s">
        <v>44</v>
      </c>
      <c r="C16" s="17"/>
      <c r="D16" s="17"/>
      <c r="E16" s="43" t="s">
        <v>45</v>
      </c>
      <c r="F16" s="43"/>
      <c r="G16" s="17"/>
      <c r="H16" s="17"/>
      <c r="I16" s="17"/>
      <c r="J16" s="17"/>
      <c r="K16" s="92"/>
      <c r="L16" s="65"/>
      <c r="M16" s="30">
        <v>96.24</v>
      </c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v>0</v>
      </c>
      <c r="H17" s="17">
        <v>0</v>
      </c>
      <c r="I17" s="17">
        <v>0</v>
      </c>
      <c r="J17" s="17">
        <v>0</v>
      </c>
      <c r="K17" s="18">
        <v>0</v>
      </c>
      <c r="L17" s="18">
        <f>SUM(L15:L15)</f>
        <v>630</v>
      </c>
      <c r="M17" s="18">
        <f>SUM(M15:M16)</f>
        <v>96.24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67"/>
      <c r="C26" s="17"/>
      <c r="D26" s="17"/>
      <c r="E26" s="43"/>
      <c r="F26" s="43"/>
      <c r="G26" s="17"/>
      <c r="H26" s="17"/>
      <c r="I26" s="17"/>
      <c r="J26" s="17"/>
      <c r="K26" s="92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f>SUM(K26)</f>
        <v>0</v>
      </c>
      <c r="L27" s="18">
        <f>SUM(L26)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pageMargins left="0.7" right="0.7" top="0.75" bottom="0.75" header="0.3" footer="0.3"/>
  <pageSetup paperSize="9" scale="67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showGridLines="0" showRowColHeaders="0" zoomScale="75" zoomScaleNormal="75" workbookViewId="0">
      <selection activeCell="C34" sqref="C34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54" customFormat="1" ht="26.25" customHeight="1">
      <c r="A8" s="135"/>
      <c r="B8" s="131" t="s">
        <v>1</v>
      </c>
      <c r="C8" s="131"/>
      <c r="D8" s="132" t="s">
        <v>27</v>
      </c>
      <c r="E8" s="133"/>
      <c r="F8" s="134"/>
      <c r="G8" s="134"/>
      <c r="H8" s="135"/>
      <c r="I8" s="135"/>
      <c r="J8" s="135"/>
      <c r="K8" s="134"/>
      <c r="L8" s="134"/>
      <c r="M8" s="134"/>
    </row>
    <row r="9" spans="1:16" s="54" customFormat="1" ht="26.25" customHeight="1">
      <c r="A9" s="135"/>
      <c r="B9" s="131" t="s">
        <v>2</v>
      </c>
      <c r="C9" s="131"/>
      <c r="D9" s="136" t="s">
        <v>3</v>
      </c>
      <c r="E9" s="137"/>
      <c r="F9" s="134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/>
      <c r="C10" s="131"/>
      <c r="D10" s="139"/>
      <c r="E10" s="138"/>
      <c r="F10" s="134"/>
      <c r="G10" s="134"/>
      <c r="H10" s="135"/>
      <c r="I10" s="135"/>
      <c r="J10" s="135"/>
      <c r="K10" s="134"/>
      <c r="L10" s="134"/>
      <c r="M10" s="134"/>
    </row>
    <row r="11" spans="1:16" s="54" customFormat="1" ht="18.75" customHeight="1">
      <c r="A11" s="135"/>
      <c r="B11" s="140" t="s">
        <v>4</v>
      </c>
      <c r="C11" s="115"/>
      <c r="D11" s="135"/>
      <c r="E11" s="135"/>
      <c r="F11" s="135"/>
      <c r="G11" s="135"/>
      <c r="H11" s="135"/>
      <c r="I11" s="135"/>
      <c r="J11" s="135"/>
      <c r="K11" s="135"/>
      <c r="L11" s="135"/>
      <c r="M11" s="135"/>
    </row>
    <row r="12" spans="1:16" s="54" customFormat="1" ht="19.149999999999999" customHeight="1">
      <c r="A12" s="135"/>
      <c r="B12" s="140"/>
      <c r="C12" s="11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" customHeight="1">
      <c r="A15" s="149"/>
      <c r="B15" s="162">
        <v>42142</v>
      </c>
      <c r="C15" s="163"/>
      <c r="D15" s="163"/>
      <c r="E15" s="164" t="s">
        <v>28</v>
      </c>
      <c r="F15" s="164"/>
      <c r="G15" s="159"/>
      <c r="H15" s="159"/>
      <c r="I15" s="110"/>
      <c r="J15" s="110"/>
      <c r="K15" s="111"/>
      <c r="L15" s="111">
        <v>630</v>
      </c>
      <c r="M15" s="111"/>
    </row>
    <row r="16" spans="1:16" ht="30" customHeight="1">
      <c r="A16" s="149"/>
      <c r="B16" s="141" t="s">
        <v>46</v>
      </c>
      <c r="C16" s="165"/>
      <c r="D16" s="165"/>
      <c r="E16" s="120" t="s">
        <v>47</v>
      </c>
      <c r="F16" s="120"/>
      <c r="G16" s="110"/>
      <c r="H16" s="110"/>
      <c r="I16" s="110"/>
      <c r="J16" s="110"/>
      <c r="K16" s="111"/>
      <c r="L16" s="111">
        <v>32.35</v>
      </c>
      <c r="M16" s="111"/>
    </row>
    <row r="17" spans="1:13" ht="30" customHeight="1">
      <c r="A17" s="149"/>
      <c r="B17" s="141" t="s">
        <v>49</v>
      </c>
      <c r="C17" s="165"/>
      <c r="D17" s="165"/>
      <c r="E17" s="120" t="s">
        <v>45</v>
      </c>
      <c r="F17" s="120"/>
      <c r="G17" s="110"/>
      <c r="H17" s="110"/>
      <c r="I17" s="110"/>
      <c r="J17" s="110"/>
      <c r="K17" s="111"/>
      <c r="L17" s="111"/>
      <c r="M17" s="111">
        <v>162.68</v>
      </c>
    </row>
    <row r="18" spans="1:13" ht="27" customHeight="1">
      <c r="A18" s="149"/>
      <c r="B18" s="121"/>
      <c r="C18" s="117"/>
      <c r="D18" s="117"/>
      <c r="E18" s="117"/>
      <c r="F18" s="117" t="s">
        <v>18</v>
      </c>
      <c r="G18" s="110">
        <f>SUM(G15:G15)</f>
        <v>0</v>
      </c>
      <c r="H18" s="110">
        <f>SUM(H15:H15)</f>
        <v>0</v>
      </c>
      <c r="I18" s="110">
        <f>SUM(I15:I15)</f>
        <v>0</v>
      </c>
      <c r="J18" s="110">
        <f>SUM(J15:J15)</f>
        <v>0</v>
      </c>
      <c r="K18" s="166">
        <v>0</v>
      </c>
      <c r="L18" s="166">
        <f>SUM(L15:L16)</f>
        <v>662.35</v>
      </c>
      <c r="M18" s="166">
        <f>SUM(M15:M17)</f>
        <v>162.68</v>
      </c>
    </row>
    <row r="19" spans="1:13" ht="28.5" customHeight="1">
      <c r="A19" s="149"/>
      <c r="B19" s="121"/>
      <c r="C19" s="117"/>
      <c r="D19" s="117"/>
      <c r="E19" s="117"/>
      <c r="F19" s="117" t="s">
        <v>19</v>
      </c>
      <c r="G19" s="111">
        <v>0.45</v>
      </c>
      <c r="H19" s="111">
        <v>0.24</v>
      </c>
      <c r="I19" s="111">
        <v>0.2</v>
      </c>
      <c r="J19" s="111">
        <v>0.05</v>
      </c>
      <c r="K19" s="112"/>
      <c r="L19" s="114"/>
      <c r="M19" s="114"/>
    </row>
    <row r="20" spans="1:13" ht="21.95" customHeight="1">
      <c r="A20" s="149"/>
      <c r="B20" s="121"/>
      <c r="C20" s="117"/>
      <c r="D20" s="117"/>
      <c r="E20" s="117"/>
      <c r="F20" s="117" t="s">
        <v>20</v>
      </c>
      <c r="G20" s="111">
        <f>G18*G19</f>
        <v>0</v>
      </c>
      <c r="H20" s="111">
        <f>H18*H19</f>
        <v>0</v>
      </c>
      <c r="I20" s="111">
        <f>I18*I19</f>
        <v>0</v>
      </c>
      <c r="J20" s="111">
        <f>J18*J19</f>
        <v>0</v>
      </c>
      <c r="K20" s="112"/>
      <c r="L20" s="112"/>
      <c r="M20" s="112"/>
    </row>
    <row r="21" spans="1:13" ht="15.75">
      <c r="A21" s="149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15.75">
      <c r="A23" s="149"/>
      <c r="B23" s="122" t="s">
        <v>21</v>
      </c>
      <c r="C23" s="122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19.149999999999999" customHeight="1">
      <c r="A24" s="149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</row>
    <row r="25" spans="1:13" ht="47.25">
      <c r="A25" s="149"/>
      <c r="B25" s="210" t="s">
        <v>5</v>
      </c>
      <c r="C25" s="211"/>
      <c r="D25" s="212"/>
      <c r="E25" s="116" t="s">
        <v>6</v>
      </c>
      <c r="F25" s="116" t="s">
        <v>7</v>
      </c>
      <c r="G25" s="116" t="s">
        <v>8</v>
      </c>
      <c r="H25" s="116" t="s">
        <v>9</v>
      </c>
      <c r="I25" s="116" t="s">
        <v>10</v>
      </c>
      <c r="J25" s="116" t="s">
        <v>11</v>
      </c>
      <c r="K25" s="116" t="s">
        <v>12</v>
      </c>
      <c r="L25" s="116" t="s">
        <v>13</v>
      </c>
      <c r="M25" s="116" t="s">
        <v>14</v>
      </c>
    </row>
    <row r="26" spans="1:13" ht="31.5">
      <c r="A26" s="149"/>
      <c r="B26" s="123" t="s">
        <v>15</v>
      </c>
      <c r="C26" s="124" t="s">
        <v>16</v>
      </c>
      <c r="D26" s="124" t="s">
        <v>17</v>
      </c>
      <c r="E26" s="117"/>
      <c r="F26" s="117"/>
      <c r="G26" s="117"/>
      <c r="H26" s="117"/>
      <c r="I26" s="117"/>
      <c r="J26" s="117"/>
      <c r="K26" s="117"/>
      <c r="L26" s="117"/>
      <c r="M26" s="117"/>
    </row>
    <row r="27" spans="1:13" ht="27" customHeight="1">
      <c r="A27" s="149"/>
      <c r="B27" s="125"/>
      <c r="C27" s="110"/>
      <c r="D27" s="110"/>
      <c r="E27" s="120"/>
      <c r="F27" s="110"/>
      <c r="G27" s="110"/>
      <c r="H27" s="110"/>
      <c r="I27" s="110"/>
      <c r="J27" s="110"/>
      <c r="K27" s="110"/>
      <c r="L27" s="111"/>
      <c r="M27" s="110"/>
    </row>
    <row r="28" spans="1:13" ht="27" customHeight="1">
      <c r="A28" s="149"/>
      <c r="B28" s="121"/>
      <c r="C28" s="117"/>
      <c r="D28" s="117"/>
      <c r="E28" s="117"/>
      <c r="F28" s="117" t="s">
        <v>18</v>
      </c>
      <c r="G28" s="110">
        <f>SUM(G27:G27)</f>
        <v>0</v>
      </c>
      <c r="H28" s="110">
        <f>SUM(H27:H27)</f>
        <v>0</v>
      </c>
      <c r="I28" s="110">
        <f>SUM(I27:I27)</f>
        <v>0</v>
      </c>
      <c r="J28" s="110">
        <f>SUM(J27:J27)</f>
        <v>0</v>
      </c>
      <c r="K28" s="111">
        <v>0</v>
      </c>
      <c r="L28" s="111">
        <f>SUM(L27:L27)</f>
        <v>0</v>
      </c>
      <c r="M28" s="111">
        <f>SUM(M27:M27)</f>
        <v>0</v>
      </c>
    </row>
    <row r="29" spans="1:13" ht="27" customHeight="1">
      <c r="A29" s="149"/>
      <c r="B29" s="121"/>
      <c r="C29" s="117"/>
      <c r="D29" s="117"/>
      <c r="E29" s="117"/>
      <c r="F29" s="117" t="s">
        <v>19</v>
      </c>
      <c r="G29" s="111">
        <v>0.45</v>
      </c>
      <c r="H29" s="111">
        <v>0.24</v>
      </c>
      <c r="I29" s="111">
        <v>0.2</v>
      </c>
      <c r="J29" s="111">
        <v>0.05</v>
      </c>
      <c r="K29" s="112"/>
      <c r="L29" s="112"/>
      <c r="M29" s="112"/>
    </row>
    <row r="30" spans="1:13" ht="27" customHeight="1">
      <c r="A30" s="149"/>
      <c r="B30" s="121"/>
      <c r="C30" s="117"/>
      <c r="D30" s="117"/>
      <c r="E30" s="117"/>
      <c r="F30" s="117" t="s">
        <v>20</v>
      </c>
      <c r="G30" s="111">
        <f>G28*G29</f>
        <v>0</v>
      </c>
      <c r="H30" s="111">
        <f>H28*H29</f>
        <v>0</v>
      </c>
      <c r="I30" s="111">
        <f>I28*I29</f>
        <v>0</v>
      </c>
      <c r="J30" s="111">
        <f>J28*J29</f>
        <v>0</v>
      </c>
      <c r="K30" s="112"/>
      <c r="L30" s="112"/>
      <c r="M30" s="112"/>
    </row>
  </sheetData>
  <sheetProtection password="C4AE" sheet="1" objects="1" scenarios="1"/>
  <mergeCells count="3">
    <mergeCell ref="B6:D6"/>
    <mergeCell ref="B13:D13"/>
    <mergeCell ref="B25:D25"/>
  </mergeCells>
  <dataValidations count="1">
    <dataValidation allowBlank="1" showInputMessage="1" showErrorMessage="1" sqref="K15:K17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30"/>
  <sheetViews>
    <sheetView showGridLines="0" showRowColHeaders="0" zoomScale="75" zoomScaleNormal="75" workbookViewId="0">
      <selection activeCell="I29" sqref="I29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124</v>
      </c>
      <c r="E8" s="10"/>
      <c r="F8" s="5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474</v>
      </c>
      <c r="E9" s="7"/>
      <c r="F9" s="8"/>
      <c r="G9" s="5"/>
      <c r="K9" s="5"/>
      <c r="L9" s="5"/>
      <c r="M9" s="5"/>
    </row>
    <row r="10" spans="2:16" s="6" customFormat="1" ht="26.25" customHeight="1">
      <c r="B10" s="2"/>
      <c r="C10" s="2"/>
      <c r="D10" s="9"/>
      <c r="E10" s="9"/>
      <c r="F10" s="10"/>
      <c r="G10" s="5"/>
      <c r="K10" s="5"/>
      <c r="L10" s="5"/>
      <c r="M10" s="5"/>
    </row>
    <row r="11" spans="2:16" s="6" customFormat="1" ht="26.25" customHeight="1">
      <c r="B11" s="11" t="s">
        <v>4</v>
      </c>
      <c r="C11" s="12"/>
      <c r="G11" s="5"/>
      <c r="K11" s="5"/>
      <c r="L11" s="5"/>
      <c r="M11" s="5"/>
    </row>
    <row r="12" spans="2:16" s="6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84" t="s">
        <v>125</v>
      </c>
      <c r="C15" s="17"/>
      <c r="D15" s="17"/>
      <c r="E15" s="43" t="s">
        <v>22</v>
      </c>
      <c r="F15" s="43"/>
      <c r="G15" s="17"/>
      <c r="H15" s="17"/>
      <c r="I15" s="17"/>
      <c r="J15" s="17"/>
      <c r="K15" s="30"/>
      <c r="L15" s="65">
        <v>630</v>
      </c>
      <c r="M15" s="92"/>
      <c r="P15" s="47"/>
    </row>
    <row r="16" spans="2:16" ht="30" customHeight="1">
      <c r="B16" s="84" t="s">
        <v>46</v>
      </c>
      <c r="C16" s="17"/>
      <c r="D16" s="17"/>
      <c r="E16" s="43" t="s">
        <v>47</v>
      </c>
      <c r="F16" s="43"/>
      <c r="G16" s="17"/>
      <c r="H16" s="17"/>
      <c r="I16" s="17"/>
      <c r="J16" s="17"/>
      <c r="K16" s="30"/>
      <c r="L16" s="65">
        <v>9.83</v>
      </c>
      <c r="M16" s="92"/>
      <c r="P16" s="47"/>
    </row>
    <row r="17" spans="2:16" ht="30" customHeight="1">
      <c r="B17" s="84" t="s">
        <v>44</v>
      </c>
      <c r="C17" s="17"/>
      <c r="D17" s="17"/>
      <c r="E17" s="43" t="s">
        <v>45</v>
      </c>
      <c r="F17" s="43"/>
      <c r="G17" s="17"/>
      <c r="H17" s="17"/>
      <c r="I17" s="17"/>
      <c r="J17" s="17"/>
      <c r="K17" s="30"/>
      <c r="L17" s="65"/>
      <c r="M17" s="92">
        <v>117.91</v>
      </c>
      <c r="P17" s="47"/>
    </row>
    <row r="18" spans="2:16" ht="27" customHeight="1">
      <c r="B18" s="28"/>
      <c r="C18" s="14"/>
      <c r="D18" s="14"/>
      <c r="E18" s="14"/>
      <c r="F18" s="14" t="s">
        <v>18</v>
      </c>
      <c r="G18" s="17">
        <v>0</v>
      </c>
      <c r="H18" s="17">
        <v>0</v>
      </c>
      <c r="I18" s="17">
        <v>0</v>
      </c>
      <c r="J18" s="17">
        <v>0</v>
      </c>
      <c r="K18" s="18">
        <v>0</v>
      </c>
      <c r="L18" s="18">
        <f>SUM(L15:L17)</f>
        <v>639.83000000000004</v>
      </c>
      <c r="M18" s="18">
        <f>SUM(M15:M17)</f>
        <v>117.91</v>
      </c>
    </row>
    <row r="19" spans="2:16" ht="27" customHeight="1">
      <c r="B19" s="28"/>
      <c r="C19" s="14"/>
      <c r="D19" s="14"/>
      <c r="E19" s="14"/>
      <c r="F19" s="14" t="s">
        <v>19</v>
      </c>
      <c r="G19" s="18">
        <v>0.45</v>
      </c>
      <c r="H19" s="18">
        <v>0.24</v>
      </c>
      <c r="I19" s="18">
        <v>0.2</v>
      </c>
      <c r="J19" s="18">
        <v>0.05</v>
      </c>
      <c r="K19" s="20"/>
      <c r="L19" s="20"/>
      <c r="M19" s="20"/>
    </row>
    <row r="20" spans="2:16" ht="27" customHeight="1">
      <c r="B20" s="28"/>
      <c r="C20" s="14"/>
      <c r="D20" s="14"/>
      <c r="E20" s="14"/>
      <c r="F20" s="14" t="s">
        <v>20</v>
      </c>
      <c r="G20" s="18">
        <f>G18*G19</f>
        <v>0</v>
      </c>
      <c r="H20" s="18">
        <f>H18*H19</f>
        <v>0</v>
      </c>
      <c r="I20" s="18">
        <f>I18*I19</f>
        <v>0</v>
      </c>
      <c r="J20" s="18">
        <f>J18*J19</f>
        <v>0</v>
      </c>
      <c r="K20" s="20"/>
      <c r="L20" s="20"/>
      <c r="M20" s="20"/>
    </row>
    <row r="21" spans="2:16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>
      <c r="B23" s="29" t="s">
        <v>21</v>
      </c>
      <c r="C23" s="29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9.149999999999999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>
      <c r="B25" s="206" t="s">
        <v>5</v>
      </c>
      <c r="C25" s="207"/>
      <c r="D25" s="208"/>
      <c r="E25" s="45" t="s">
        <v>6</v>
      </c>
      <c r="F25" s="45" t="s">
        <v>7</v>
      </c>
      <c r="G25" s="45" t="s">
        <v>8</v>
      </c>
      <c r="H25" s="45" t="s">
        <v>9</v>
      </c>
      <c r="I25" s="45" t="s">
        <v>10</v>
      </c>
      <c r="J25" s="45" t="s">
        <v>11</v>
      </c>
      <c r="K25" s="45" t="s">
        <v>12</v>
      </c>
      <c r="L25" s="45" t="s">
        <v>13</v>
      </c>
      <c r="M25" s="45" t="s">
        <v>14</v>
      </c>
    </row>
    <row r="26" spans="2:16" ht="31.5">
      <c r="B26" s="57" t="s">
        <v>15</v>
      </c>
      <c r="C26" s="58" t="s">
        <v>16</v>
      </c>
      <c r="D26" s="58" t="s">
        <v>17</v>
      </c>
      <c r="E26" s="14"/>
      <c r="F26" s="14"/>
      <c r="G26" s="14"/>
      <c r="H26" s="14"/>
      <c r="I26" s="14"/>
      <c r="J26" s="14"/>
      <c r="K26" s="14"/>
      <c r="L26" s="14"/>
      <c r="M26" s="14"/>
    </row>
    <row r="27" spans="2:16" ht="27" customHeight="1">
      <c r="B27" s="66"/>
      <c r="C27" s="17"/>
      <c r="D27" s="17"/>
      <c r="E27" s="43"/>
      <c r="F27" s="43"/>
      <c r="G27" s="17"/>
      <c r="H27" s="17"/>
      <c r="I27" s="17"/>
      <c r="J27" s="17"/>
      <c r="K27" s="30"/>
      <c r="L27" s="65"/>
      <c r="M27" s="92"/>
    </row>
    <row r="28" spans="2:16" ht="27" customHeight="1">
      <c r="B28" s="28"/>
      <c r="C28" s="14"/>
      <c r="D28" s="14"/>
      <c r="E28" s="14"/>
      <c r="F28" s="14" t="s">
        <v>18</v>
      </c>
      <c r="G28" s="17">
        <f>SUM(G27:G27)</f>
        <v>0</v>
      </c>
      <c r="H28" s="17">
        <f>SUM(H27:H27)</f>
        <v>0</v>
      </c>
      <c r="I28" s="17">
        <f>SUM(I27:I27)</f>
        <v>0</v>
      </c>
      <c r="J28" s="17">
        <f>SUM(J27:J27)</f>
        <v>0</v>
      </c>
      <c r="K28" s="18">
        <f>SUM(K27)</f>
        <v>0</v>
      </c>
      <c r="L28" s="18">
        <f>SUM(L27)</f>
        <v>0</v>
      </c>
      <c r="M28" s="18">
        <f>SUM(M27)</f>
        <v>0</v>
      </c>
    </row>
    <row r="29" spans="2:16" ht="27" customHeight="1">
      <c r="B29" s="28"/>
      <c r="C29" s="14"/>
      <c r="D29" s="14"/>
      <c r="E29" s="14"/>
      <c r="F29" s="14" t="s">
        <v>19</v>
      </c>
      <c r="G29" s="18">
        <v>0.45</v>
      </c>
      <c r="H29" s="18">
        <v>0.24</v>
      </c>
      <c r="I29" s="18">
        <v>0.2</v>
      </c>
      <c r="J29" s="18">
        <v>0.05</v>
      </c>
      <c r="K29" s="93"/>
      <c r="L29" s="20"/>
      <c r="M29" s="20"/>
    </row>
    <row r="30" spans="2:16" ht="27" customHeight="1">
      <c r="B30" s="28"/>
      <c r="C30" s="14"/>
      <c r="D30" s="14"/>
      <c r="E30" s="14"/>
      <c r="F30" s="14" t="s">
        <v>20</v>
      </c>
      <c r="G30" s="18">
        <f>G28*G29</f>
        <v>0</v>
      </c>
      <c r="H30" s="18">
        <f>H28*H29</f>
        <v>0</v>
      </c>
      <c r="I30" s="18">
        <f>I28*I29</f>
        <v>0</v>
      </c>
      <c r="J30" s="18">
        <f>J28*J29</f>
        <v>0</v>
      </c>
      <c r="K30" s="20"/>
      <c r="L30" s="20"/>
      <c r="M30" s="20"/>
    </row>
  </sheetData>
  <sheetProtection password="C4AE" sheet="1" objects="1" scenarios="1"/>
  <mergeCells count="3">
    <mergeCell ref="B6:D6"/>
    <mergeCell ref="B13:D13"/>
    <mergeCell ref="B25:D2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B6:P29"/>
  <sheetViews>
    <sheetView showGridLines="0" showRowColHeaders="0" zoomScale="75" zoomScaleNormal="75" workbookViewId="0">
      <selection activeCell="I26" sqref="I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426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59" t="s">
        <v>3</v>
      </c>
      <c r="E9" s="60"/>
      <c r="F9" s="56"/>
      <c r="G9" s="53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6"/>
      <c r="G10" s="53"/>
      <c r="K10" s="53"/>
      <c r="L10" s="53"/>
      <c r="M10" s="53"/>
    </row>
    <row r="11" spans="2:16" s="54" customFormat="1" ht="26.25" customHeight="1">
      <c r="B11" s="11" t="s">
        <v>4</v>
      </c>
      <c r="C11" s="12"/>
      <c r="G11" s="53"/>
      <c r="K11" s="53"/>
      <c r="L11" s="53"/>
      <c r="M11" s="53"/>
    </row>
    <row r="12" spans="2:16" s="54" customFormat="1" ht="18.75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84" t="s">
        <v>44</v>
      </c>
      <c r="C15" s="17"/>
      <c r="D15" s="17"/>
      <c r="E15" s="33" t="s">
        <v>45</v>
      </c>
      <c r="F15" s="43"/>
      <c r="G15" s="17"/>
      <c r="H15" s="17"/>
      <c r="I15" s="17"/>
      <c r="J15" s="17"/>
      <c r="K15" s="96"/>
      <c r="L15" s="65"/>
      <c r="M15" s="30">
        <v>102.26</v>
      </c>
      <c r="P15" s="47"/>
    </row>
    <row r="16" spans="2:16" ht="30.95" customHeight="1">
      <c r="B16" s="84" t="s">
        <v>427</v>
      </c>
      <c r="C16" s="17"/>
      <c r="D16" s="17"/>
      <c r="E16" s="33" t="s">
        <v>22</v>
      </c>
      <c r="F16" s="43"/>
      <c r="G16" s="17"/>
      <c r="H16" s="17"/>
      <c r="I16" s="17"/>
      <c r="J16" s="17"/>
      <c r="K16" s="96"/>
      <c r="L16" s="65">
        <v>630</v>
      </c>
      <c r="M16" s="17"/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v>0</v>
      </c>
      <c r="H17" s="17">
        <v>0</v>
      </c>
      <c r="I17" s="17">
        <v>0</v>
      </c>
      <c r="J17" s="17">
        <v>0</v>
      </c>
      <c r="K17" s="18">
        <v>0</v>
      </c>
      <c r="L17" s="18">
        <f>SUM(L15:L16)</f>
        <v>630</v>
      </c>
      <c r="M17" s="18">
        <f>SUM(M15)</f>
        <v>102.26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38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67"/>
      <c r="C26" s="17"/>
      <c r="D26" s="17"/>
      <c r="E26" s="43"/>
      <c r="F26" s="43"/>
      <c r="G26" s="17"/>
      <c r="H26" s="17"/>
      <c r="I26" s="17"/>
      <c r="J26" s="17"/>
      <c r="K26" s="96"/>
      <c r="L26" s="65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6"/>
  </dataValidations>
  <pageMargins left="0.7" right="0.7" top="0.75" bottom="0.75" header="0.3" footer="0.3"/>
  <pageSetup paperSize="9" scale="6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showGridLines="0" showRowColHeaders="0" zoomScale="75" zoomScaleNormal="75" workbookViewId="0">
      <selection activeCell="H26" sqref="H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20.100000000000001" customHeight="1">
      <c r="A7" s="149"/>
      <c r="B7" s="209" t="s">
        <v>0</v>
      </c>
      <c r="C7" s="209"/>
      <c r="D7" s="209"/>
      <c r="E7" s="149"/>
      <c r="F7" s="149"/>
      <c r="G7" s="149"/>
      <c r="H7" s="149"/>
      <c r="I7" s="149"/>
      <c r="J7" s="149"/>
      <c r="K7" s="149"/>
      <c r="L7" s="149"/>
      <c r="M7" s="149"/>
    </row>
    <row r="8" spans="1:16" ht="18.75" customHeight="1">
      <c r="A8" s="149"/>
      <c r="B8" s="150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6" s="54" customFormat="1" ht="26.25" customHeight="1">
      <c r="A9" s="135"/>
      <c r="B9" s="131" t="s">
        <v>1</v>
      </c>
      <c r="C9" s="131"/>
      <c r="D9" s="132" t="s">
        <v>29</v>
      </c>
      <c r="E9" s="133"/>
      <c r="F9" s="138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 t="s">
        <v>2</v>
      </c>
      <c r="C10" s="131"/>
      <c r="D10" s="132" t="s">
        <v>25</v>
      </c>
      <c r="E10" s="137"/>
      <c r="F10" s="167"/>
      <c r="G10" s="134"/>
      <c r="H10" s="135"/>
      <c r="I10" s="135"/>
      <c r="J10" s="135"/>
      <c r="K10" s="134"/>
      <c r="L10" s="134"/>
      <c r="M10" s="134"/>
    </row>
    <row r="11" spans="1:16" s="54" customFormat="1" ht="26.25" customHeight="1">
      <c r="A11" s="135"/>
      <c r="B11" s="131"/>
      <c r="C11" s="131"/>
      <c r="D11" s="135"/>
      <c r="E11" s="138"/>
      <c r="F11" s="138"/>
      <c r="G11" s="134"/>
      <c r="H11" s="135"/>
      <c r="I11" s="135"/>
      <c r="J11" s="135"/>
      <c r="K11" s="134"/>
      <c r="L11" s="134"/>
      <c r="M11" s="134"/>
    </row>
    <row r="12" spans="1:16" s="54" customFormat="1" ht="26.25" customHeight="1">
      <c r="A12" s="135"/>
      <c r="B12" s="140" t="s">
        <v>4</v>
      </c>
      <c r="C12" s="115"/>
      <c r="D12" s="135"/>
      <c r="E12" s="138"/>
      <c r="F12" s="138"/>
      <c r="G12" s="134"/>
      <c r="H12" s="135"/>
      <c r="I12" s="135"/>
      <c r="J12" s="135"/>
      <c r="K12" s="134"/>
      <c r="L12" s="134"/>
      <c r="M12" s="134"/>
    </row>
    <row r="13" spans="1:16" s="54" customFormat="1" ht="19.149999999999999" customHeight="1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</row>
    <row r="14" spans="1:16" ht="47.25">
      <c r="A14" s="149"/>
      <c r="B14" s="210" t="s">
        <v>5</v>
      </c>
      <c r="C14" s="211"/>
      <c r="D14" s="212"/>
      <c r="E14" s="116" t="s">
        <v>6</v>
      </c>
      <c r="F14" s="116" t="s">
        <v>7</v>
      </c>
      <c r="G14" s="116" t="s">
        <v>8</v>
      </c>
      <c r="H14" s="116" t="s">
        <v>9</v>
      </c>
      <c r="I14" s="116" t="s">
        <v>10</v>
      </c>
      <c r="J14" s="116" t="s">
        <v>11</v>
      </c>
      <c r="K14" s="116" t="s">
        <v>12</v>
      </c>
      <c r="L14" s="116" t="s">
        <v>13</v>
      </c>
      <c r="M14" s="116" t="s">
        <v>14</v>
      </c>
      <c r="N14" s="46"/>
      <c r="P14" s="47">
        <v>39173</v>
      </c>
    </row>
    <row r="15" spans="1:16" ht="31.5">
      <c r="A15" s="149"/>
      <c r="B15" s="123" t="s">
        <v>15</v>
      </c>
      <c r="C15" s="124" t="s">
        <v>16</v>
      </c>
      <c r="D15" s="124" t="s">
        <v>17</v>
      </c>
      <c r="E15" s="117"/>
      <c r="F15" s="117"/>
      <c r="G15" s="117"/>
      <c r="H15" s="117"/>
      <c r="I15" s="117"/>
      <c r="J15" s="117"/>
      <c r="K15" s="117"/>
      <c r="L15" s="117"/>
      <c r="M15" s="117"/>
      <c r="P15" s="47">
        <v>39203</v>
      </c>
    </row>
    <row r="16" spans="1:16" ht="27" customHeight="1">
      <c r="A16" s="149"/>
      <c r="B16" s="118" t="s">
        <v>44</v>
      </c>
      <c r="C16" s="119"/>
      <c r="D16" s="119"/>
      <c r="E16" s="120" t="s">
        <v>50</v>
      </c>
      <c r="F16" s="110"/>
      <c r="G16" s="110"/>
      <c r="H16" s="110"/>
      <c r="I16" s="110"/>
      <c r="J16" s="110"/>
      <c r="K16" s="111"/>
      <c r="L16" s="111"/>
      <c r="M16" s="111">
        <v>238.08</v>
      </c>
      <c r="P16" s="47">
        <v>39295</v>
      </c>
    </row>
    <row r="17" spans="1:13" ht="21.95" customHeight="1">
      <c r="A17" s="149"/>
      <c r="B17" s="121"/>
      <c r="C17" s="117"/>
      <c r="D17" s="117"/>
      <c r="E17" s="117"/>
      <c r="F17" s="117" t="s">
        <v>18</v>
      </c>
      <c r="G17" s="110">
        <f t="shared" ref="G17:M17" si="0">SUM(G16:G16)</f>
        <v>0</v>
      </c>
      <c r="H17" s="110">
        <f t="shared" si="0"/>
        <v>0</v>
      </c>
      <c r="I17" s="110">
        <f t="shared" si="0"/>
        <v>0</v>
      </c>
      <c r="J17" s="110">
        <f t="shared" si="0"/>
        <v>0</v>
      </c>
      <c r="K17" s="111">
        <f t="shared" si="0"/>
        <v>0</v>
      </c>
      <c r="L17" s="111">
        <f t="shared" si="0"/>
        <v>0</v>
      </c>
      <c r="M17" s="111">
        <f t="shared" si="0"/>
        <v>238.08</v>
      </c>
    </row>
    <row r="18" spans="1:13" ht="21.95" customHeight="1">
      <c r="A18" s="149"/>
      <c r="B18" s="121"/>
      <c r="C18" s="117"/>
      <c r="D18" s="117"/>
      <c r="E18" s="117"/>
      <c r="F18" s="117" t="s">
        <v>19</v>
      </c>
      <c r="G18" s="111">
        <v>0.45</v>
      </c>
      <c r="H18" s="111">
        <v>0.24</v>
      </c>
      <c r="I18" s="111">
        <v>0.2</v>
      </c>
      <c r="J18" s="111">
        <v>0.05</v>
      </c>
      <c r="K18" s="112"/>
      <c r="L18" s="112"/>
      <c r="M18" s="112"/>
    </row>
    <row r="19" spans="1:13" ht="21.95" customHeight="1">
      <c r="A19" s="149"/>
      <c r="B19" s="121"/>
      <c r="C19" s="117"/>
      <c r="D19" s="117"/>
      <c r="E19" s="117"/>
      <c r="F19" s="117" t="s">
        <v>20</v>
      </c>
      <c r="G19" s="111">
        <f>G17*G18</f>
        <v>0</v>
      </c>
      <c r="H19" s="111">
        <f>H17*H18</f>
        <v>0</v>
      </c>
      <c r="I19" s="111">
        <f>I17*I18</f>
        <v>0</v>
      </c>
      <c r="J19" s="111">
        <f>J17*J18</f>
        <v>0</v>
      </c>
      <c r="K19" s="112"/>
      <c r="L19" s="112"/>
      <c r="M19" s="112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22" t="s">
        <v>21</v>
      </c>
      <c r="C22" s="122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19.149999999999999" customHeight="1">
      <c r="A23" s="149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47.25">
      <c r="A24" s="149"/>
      <c r="B24" s="210" t="s">
        <v>5</v>
      </c>
      <c r="C24" s="211"/>
      <c r="D24" s="212"/>
      <c r="E24" s="116" t="s">
        <v>6</v>
      </c>
      <c r="F24" s="116" t="s">
        <v>7</v>
      </c>
      <c r="G24" s="116" t="s">
        <v>8</v>
      </c>
      <c r="H24" s="116" t="s">
        <v>9</v>
      </c>
      <c r="I24" s="116" t="s">
        <v>10</v>
      </c>
      <c r="J24" s="116" t="s">
        <v>11</v>
      </c>
      <c r="K24" s="116" t="s">
        <v>12</v>
      </c>
      <c r="L24" s="116" t="s">
        <v>13</v>
      </c>
      <c r="M24" s="116" t="s">
        <v>14</v>
      </c>
    </row>
    <row r="25" spans="1:13" ht="31.5">
      <c r="A25" s="149"/>
      <c r="B25" s="123" t="s">
        <v>15</v>
      </c>
      <c r="C25" s="124" t="s">
        <v>16</v>
      </c>
      <c r="D25" s="124" t="s">
        <v>17</v>
      </c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ht="27" customHeight="1">
      <c r="A26" s="149"/>
      <c r="B26" s="125"/>
      <c r="C26" s="110"/>
      <c r="D26" s="110"/>
      <c r="E26" s="120"/>
      <c r="F26" s="110"/>
      <c r="G26" s="110"/>
      <c r="H26" s="110"/>
      <c r="I26" s="110"/>
      <c r="J26" s="110"/>
      <c r="K26" s="110"/>
      <c r="L26" s="111"/>
      <c r="M26" s="110"/>
    </row>
    <row r="27" spans="1:13" ht="27" customHeight="1">
      <c r="A27" s="149"/>
      <c r="B27" s="121"/>
      <c r="C27" s="117"/>
      <c r="D27" s="117"/>
      <c r="E27" s="117"/>
      <c r="F27" s="117" t="s">
        <v>18</v>
      </c>
      <c r="G27" s="110">
        <f>SUM(G26:G26)</f>
        <v>0</v>
      </c>
      <c r="H27" s="110">
        <f>SUM(H26:H26)</f>
        <v>0</v>
      </c>
      <c r="I27" s="110">
        <f>SUM(I26:I26)</f>
        <v>0</v>
      </c>
      <c r="J27" s="110">
        <f>SUM(J26:J26)</f>
        <v>0</v>
      </c>
      <c r="K27" s="111">
        <v>0</v>
      </c>
      <c r="L27" s="111">
        <f>SUM(L26:L26)</f>
        <v>0</v>
      </c>
      <c r="M27" s="111">
        <f>SUM(M26:M26)</f>
        <v>0</v>
      </c>
    </row>
    <row r="28" spans="1:13" ht="27" customHeight="1">
      <c r="A28" s="149"/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2"/>
      <c r="L28" s="112"/>
      <c r="M28" s="112"/>
    </row>
    <row r="29" spans="1:13" ht="27" customHeight="1">
      <c r="A29" s="149"/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RowColHeaders="0" zoomScale="75" zoomScaleNormal="75" workbookViewId="0">
      <selection activeCell="C35" sqref="C35"/>
    </sheetView>
  </sheetViews>
  <sheetFormatPr defaultRowHeight="1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126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3</v>
      </c>
      <c r="E9" s="147"/>
      <c r="F9" s="144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44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52"/>
      <c r="E11" s="151"/>
      <c r="F11" s="144"/>
      <c r="G11" s="144"/>
      <c r="H11" s="145"/>
      <c r="I11" s="145"/>
      <c r="J11" s="145"/>
      <c r="K11" s="144"/>
      <c r="L11" s="144"/>
      <c r="M11" s="144"/>
    </row>
    <row r="12" spans="1:16" s="6" customFormat="1" ht="18.75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.95" customHeight="1">
      <c r="A15" s="149"/>
      <c r="B15" s="118" t="s">
        <v>44</v>
      </c>
      <c r="C15" s="119"/>
      <c r="D15" s="119"/>
      <c r="E15" s="120" t="s">
        <v>45</v>
      </c>
      <c r="F15" s="110"/>
      <c r="G15" s="110"/>
      <c r="H15" s="110"/>
      <c r="I15" s="110"/>
      <c r="J15" s="110"/>
      <c r="K15" s="111"/>
      <c r="L15" s="111"/>
      <c r="M15" s="111">
        <v>96</v>
      </c>
      <c r="P15" s="47"/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f>SUM(G15:G15)</f>
        <v>0</v>
      </c>
      <c r="H16" s="110">
        <f>SUM(H15:H15)</f>
        <v>0</v>
      </c>
      <c r="I16" s="110">
        <f>SUM(I15:I15)</f>
        <v>0</v>
      </c>
      <c r="J16" s="110">
        <f>SUM(J15:J15)</f>
        <v>0</v>
      </c>
      <c r="K16" s="111">
        <f>SUM(K15)</f>
        <v>0</v>
      </c>
      <c r="L16" s="111">
        <f>SUM(L15:L15)</f>
        <v>0</v>
      </c>
      <c r="M16" s="111">
        <f>SUM(M15)</f>
        <v>96</v>
      </c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26"/>
      <c r="C20" s="126"/>
      <c r="D20" s="127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9.149999999999999" customHeight="1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7" customHeight="1">
      <c r="A25" s="149"/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1:13" ht="27" customHeight="1">
      <c r="A26" s="149"/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1:13" ht="27" customHeight="1">
      <c r="A27" s="149"/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1:13" ht="27" customHeight="1">
      <c r="A28" s="149"/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K16:L16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RowColHeaders="0" zoomScale="75" zoomScaleNormal="75" workbookViewId="0">
      <selection activeCell="J25" sqref="J25"/>
    </sheetView>
  </sheetViews>
  <sheetFormatPr defaultRowHeight="15"/>
  <cols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428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25</v>
      </c>
      <c r="E9" s="147"/>
      <c r="F9" s="151"/>
      <c r="G9" s="151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51"/>
      <c r="G10" s="151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52"/>
      <c r="E11" s="151"/>
      <c r="F11" s="151"/>
      <c r="G11" s="151"/>
      <c r="H11" s="145"/>
      <c r="I11" s="145"/>
      <c r="J11" s="145"/>
      <c r="K11" s="144"/>
      <c r="L11" s="144"/>
      <c r="M11" s="144"/>
    </row>
    <row r="12" spans="1:16" s="6" customFormat="1" ht="19.149999999999999" customHeight="1">
      <c r="A12" s="145"/>
      <c r="B12" s="126"/>
      <c r="C12" s="126"/>
      <c r="D12" s="152"/>
      <c r="E12" s="151"/>
      <c r="F12" s="151"/>
      <c r="G12" s="151"/>
      <c r="H12" s="145"/>
      <c r="I12" s="145"/>
      <c r="J12" s="145"/>
      <c r="K12" s="144"/>
      <c r="L12" s="144"/>
      <c r="M12" s="144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7" customHeight="1">
      <c r="A15" s="149"/>
      <c r="B15" s="168" t="s">
        <v>44</v>
      </c>
      <c r="C15" s="169"/>
      <c r="D15" s="169"/>
      <c r="E15" s="155" t="s">
        <v>45</v>
      </c>
      <c r="F15" s="110"/>
      <c r="G15" s="110"/>
      <c r="H15" s="110"/>
      <c r="I15" s="110"/>
      <c r="J15" s="110"/>
      <c r="K15" s="111"/>
      <c r="L15" s="111"/>
      <c r="M15" s="111">
        <v>96</v>
      </c>
      <c r="P15" s="47"/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v>0</v>
      </c>
      <c r="H16" s="110">
        <v>0</v>
      </c>
      <c r="I16" s="110">
        <v>0</v>
      </c>
      <c r="J16" s="110">
        <v>0</v>
      </c>
      <c r="K16" s="111">
        <v>0</v>
      </c>
      <c r="L16" s="111">
        <f>SUM(L15)</f>
        <v>0</v>
      </c>
      <c r="M16" s="111">
        <f>SUM(M15)</f>
        <v>96</v>
      </c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4"/>
      <c r="M17" s="112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26"/>
      <c r="C20" s="115"/>
      <c r="D20" s="115"/>
      <c r="E20" s="115"/>
      <c r="F20" s="115"/>
      <c r="G20" s="128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7" customHeight="1">
      <c r="A25" s="149"/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1:13" ht="27" customHeight="1">
      <c r="A26" s="149"/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1:13" ht="27" customHeight="1">
      <c r="A27" s="149"/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1:13" ht="27" customHeight="1">
      <c r="A28" s="149"/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RowColHeaders="0" zoomScale="75" zoomScaleNormal="75" zoomScaleSheetLayoutView="75" workbookViewId="0">
      <selection activeCell="E33" sqref="E33"/>
    </sheetView>
  </sheetViews>
  <sheetFormatPr defaultRowHeight="1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429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430</v>
      </c>
      <c r="E9" s="147"/>
      <c r="F9" s="151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45"/>
      <c r="C10" s="145"/>
      <c r="D10" s="152"/>
      <c r="E10" s="151"/>
      <c r="F10" s="151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45"/>
      <c r="E11" s="145"/>
      <c r="F11" s="151"/>
      <c r="G11" s="144"/>
      <c r="H11" s="145"/>
      <c r="I11" s="145"/>
      <c r="J11" s="145"/>
      <c r="K11" s="144"/>
      <c r="L11" s="144"/>
      <c r="M11" s="144"/>
    </row>
    <row r="12" spans="1:16" s="6" customFormat="1" ht="19.149999999999999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7" customHeight="1">
      <c r="A15" s="149"/>
      <c r="B15" s="118" t="s">
        <v>44</v>
      </c>
      <c r="C15" s="119"/>
      <c r="D15" s="119"/>
      <c r="E15" s="120" t="s">
        <v>45</v>
      </c>
      <c r="F15" s="159"/>
      <c r="G15" s="110"/>
      <c r="H15" s="110"/>
      <c r="I15" s="110"/>
      <c r="J15" s="110"/>
      <c r="K15" s="111"/>
      <c r="L15" s="111"/>
      <c r="M15" s="111">
        <v>248.28</v>
      </c>
      <c r="P15" s="47">
        <v>39234</v>
      </c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f>SUM(G15:G15)</f>
        <v>0</v>
      </c>
      <c r="H16" s="110">
        <f>SUM(H15:H15)</f>
        <v>0</v>
      </c>
      <c r="I16" s="110">
        <f>SUM(I15:I15)</f>
        <v>0</v>
      </c>
      <c r="J16" s="110">
        <f>SUM(J15:J15)</f>
        <v>0</v>
      </c>
      <c r="K16" s="111">
        <v>0</v>
      </c>
      <c r="L16" s="111">
        <v>0</v>
      </c>
      <c r="M16" s="111">
        <f>SUM(M15:M15)</f>
        <v>248.28</v>
      </c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7" customHeight="1">
      <c r="A25" s="149"/>
      <c r="B25" s="129"/>
      <c r="C25" s="119"/>
      <c r="D25" s="119"/>
      <c r="E25" s="120"/>
      <c r="F25" s="120"/>
      <c r="G25" s="110"/>
      <c r="H25" s="110"/>
      <c r="I25" s="110"/>
      <c r="J25" s="110"/>
      <c r="K25" s="113"/>
      <c r="L25" s="113"/>
      <c r="M25" s="111"/>
    </row>
    <row r="26" spans="1:13" ht="27" customHeight="1">
      <c r="A26" s="149"/>
      <c r="B26" s="121"/>
      <c r="C26" s="117"/>
      <c r="D26" s="117"/>
      <c r="E26" s="117"/>
      <c r="F26" s="117" t="s">
        <v>18</v>
      </c>
      <c r="G26" s="110">
        <v>0</v>
      </c>
      <c r="H26" s="110">
        <v>0</v>
      </c>
      <c r="I26" s="110">
        <v>0</v>
      </c>
      <c r="J26" s="110">
        <v>0</v>
      </c>
      <c r="K26" s="111">
        <f>SUM(K25:K25)</f>
        <v>0</v>
      </c>
      <c r="L26" s="111">
        <v>0</v>
      </c>
      <c r="M26" s="111">
        <v>0</v>
      </c>
    </row>
    <row r="27" spans="1:13" ht="27" customHeight="1">
      <c r="A27" s="149"/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1:13" ht="27" customHeight="1">
      <c r="A28" s="149"/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  <row r="29" spans="1:13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 K25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RowColHeaders="0" zoomScale="75" zoomScaleNormal="75" workbookViewId="0">
      <selection activeCell="I26" sqref="I26"/>
    </sheetView>
  </sheetViews>
  <sheetFormatPr defaultRowHeight="1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54" customFormat="1" ht="26.25" customHeight="1">
      <c r="A8" s="135"/>
      <c r="B8" s="131" t="s">
        <v>1</v>
      </c>
      <c r="C8" s="131"/>
      <c r="D8" s="132" t="s">
        <v>431</v>
      </c>
      <c r="E8" s="133"/>
      <c r="F8" s="133"/>
      <c r="G8" s="134"/>
      <c r="H8" s="135"/>
      <c r="I8" s="135"/>
      <c r="J8" s="135"/>
      <c r="K8" s="134"/>
      <c r="L8" s="134"/>
      <c r="M8" s="134"/>
    </row>
    <row r="9" spans="1:16" s="54" customFormat="1" ht="26.25" customHeight="1">
      <c r="A9" s="135"/>
      <c r="B9" s="131" t="s">
        <v>2</v>
      </c>
      <c r="C9" s="131"/>
      <c r="D9" s="136" t="s">
        <v>475</v>
      </c>
      <c r="E9" s="137"/>
      <c r="F9" s="133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/>
      <c r="C10" s="131"/>
      <c r="D10" s="139"/>
      <c r="E10" s="138"/>
      <c r="F10" s="134"/>
      <c r="G10" s="134"/>
      <c r="H10" s="135"/>
      <c r="I10" s="135"/>
      <c r="J10" s="135"/>
      <c r="K10" s="134"/>
      <c r="L10" s="134"/>
      <c r="M10" s="134"/>
    </row>
    <row r="11" spans="1:16" s="54" customFormat="1" ht="26.25" customHeight="1">
      <c r="A11" s="135"/>
      <c r="B11" s="140" t="s">
        <v>4</v>
      </c>
      <c r="C11" s="115"/>
      <c r="D11" s="139"/>
      <c r="E11" s="138"/>
      <c r="F11" s="134"/>
      <c r="G11" s="134"/>
      <c r="H11" s="135"/>
      <c r="I11" s="135"/>
      <c r="J11" s="135"/>
      <c r="K11" s="134"/>
      <c r="L11" s="134"/>
      <c r="M11" s="134"/>
    </row>
    <row r="12" spans="1:16" s="54" customFormat="1" ht="19.149999999999999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" customHeight="1">
      <c r="A15" s="149"/>
      <c r="B15" s="170" t="s">
        <v>44</v>
      </c>
      <c r="C15" s="119"/>
      <c r="D15" s="119"/>
      <c r="E15" s="120" t="s">
        <v>45</v>
      </c>
      <c r="F15" s="110"/>
      <c r="G15" s="110"/>
      <c r="H15" s="110"/>
      <c r="I15" s="110"/>
      <c r="J15" s="110"/>
      <c r="K15" s="111"/>
      <c r="L15" s="111"/>
      <c r="M15" s="111">
        <v>94.3</v>
      </c>
      <c r="P15" s="47"/>
    </row>
    <row r="16" spans="1:16" ht="30.95" customHeight="1">
      <c r="A16" s="149"/>
      <c r="B16" s="170" t="s">
        <v>427</v>
      </c>
      <c r="C16" s="119"/>
      <c r="D16" s="119"/>
      <c r="E16" s="120" t="s">
        <v>432</v>
      </c>
      <c r="F16" s="110"/>
      <c r="G16" s="110"/>
      <c r="H16" s="110"/>
      <c r="I16" s="110"/>
      <c r="J16" s="110"/>
      <c r="K16" s="111"/>
      <c r="L16" s="111">
        <v>630</v>
      </c>
      <c r="M16" s="111"/>
      <c r="P16" s="47"/>
    </row>
    <row r="17" spans="1:13" ht="27" customHeight="1">
      <c r="A17" s="149"/>
      <c r="B17" s="121"/>
      <c r="C17" s="117"/>
      <c r="D17" s="117"/>
      <c r="E17" s="117"/>
      <c r="F17" s="117" t="s">
        <v>18</v>
      </c>
      <c r="G17" s="110">
        <f>SUM(G15:G15)</f>
        <v>0</v>
      </c>
      <c r="H17" s="110">
        <f>SUM(H15:H15)</f>
        <v>0</v>
      </c>
      <c r="I17" s="110">
        <f>SUM(I15:I15)</f>
        <v>0</v>
      </c>
      <c r="J17" s="110">
        <f>SUM(J15:J15)</f>
        <v>0</v>
      </c>
      <c r="K17" s="111">
        <f>SUM(K15)</f>
        <v>0</v>
      </c>
      <c r="L17" s="111">
        <f>SUM(L15:L16)</f>
        <v>630</v>
      </c>
      <c r="M17" s="111">
        <f>SUM(M15)</f>
        <v>94.3</v>
      </c>
    </row>
    <row r="18" spans="1:13" ht="27" customHeight="1">
      <c r="A18" s="149"/>
      <c r="B18" s="121"/>
      <c r="C18" s="117"/>
      <c r="D18" s="117"/>
      <c r="E18" s="117"/>
      <c r="F18" s="117" t="s">
        <v>19</v>
      </c>
      <c r="G18" s="111">
        <v>0.45</v>
      </c>
      <c r="H18" s="111">
        <v>0.24</v>
      </c>
      <c r="I18" s="111">
        <v>0.2</v>
      </c>
      <c r="J18" s="111">
        <v>0.05</v>
      </c>
      <c r="K18" s="112"/>
      <c r="L18" s="112"/>
      <c r="M18" s="112"/>
    </row>
    <row r="19" spans="1:13" ht="27" customHeight="1">
      <c r="A19" s="149"/>
      <c r="B19" s="121"/>
      <c r="C19" s="117"/>
      <c r="D19" s="117"/>
      <c r="E19" s="117"/>
      <c r="F19" s="117" t="s">
        <v>20</v>
      </c>
      <c r="G19" s="111">
        <f>G17*G18</f>
        <v>0</v>
      </c>
      <c r="H19" s="111">
        <f>H17*H18</f>
        <v>0</v>
      </c>
      <c r="I19" s="111">
        <f>I17*I18</f>
        <v>0</v>
      </c>
      <c r="J19" s="111">
        <f>J17*J18</f>
        <v>0</v>
      </c>
      <c r="K19" s="112"/>
      <c r="L19" s="112"/>
      <c r="M19" s="112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6"/>
      <c r="C21" s="126"/>
      <c r="D21" s="127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22" t="s">
        <v>21</v>
      </c>
      <c r="C22" s="122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15.75">
      <c r="A23" s="149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47.25">
      <c r="A24" s="149"/>
      <c r="B24" s="210" t="s">
        <v>5</v>
      </c>
      <c r="C24" s="211"/>
      <c r="D24" s="212"/>
      <c r="E24" s="116" t="s">
        <v>6</v>
      </c>
      <c r="F24" s="116" t="s">
        <v>7</v>
      </c>
      <c r="G24" s="116" t="s">
        <v>8</v>
      </c>
      <c r="H24" s="116" t="s">
        <v>9</v>
      </c>
      <c r="I24" s="116" t="s">
        <v>10</v>
      </c>
      <c r="J24" s="116" t="s">
        <v>11</v>
      </c>
      <c r="K24" s="116" t="s">
        <v>12</v>
      </c>
      <c r="L24" s="116" t="s">
        <v>13</v>
      </c>
      <c r="M24" s="116" t="s">
        <v>14</v>
      </c>
    </row>
    <row r="25" spans="1:13" ht="27" customHeight="1">
      <c r="A25" s="149"/>
      <c r="B25" s="123" t="s">
        <v>15</v>
      </c>
      <c r="C25" s="124" t="s">
        <v>16</v>
      </c>
      <c r="D25" s="124" t="s">
        <v>17</v>
      </c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ht="27" customHeight="1">
      <c r="A26" s="149"/>
      <c r="B26" s="125"/>
      <c r="C26" s="110"/>
      <c r="D26" s="110"/>
      <c r="E26" s="120"/>
      <c r="F26" s="110"/>
      <c r="G26" s="110"/>
      <c r="H26" s="110"/>
      <c r="I26" s="110"/>
      <c r="J26" s="110"/>
      <c r="K26" s="110"/>
      <c r="L26" s="111"/>
      <c r="M26" s="110"/>
    </row>
    <row r="27" spans="1:13" ht="27" customHeight="1">
      <c r="A27" s="149"/>
      <c r="B27" s="121"/>
      <c r="C27" s="117"/>
      <c r="D27" s="117"/>
      <c r="E27" s="117"/>
      <c r="F27" s="117" t="s">
        <v>18</v>
      </c>
      <c r="G27" s="110">
        <f>SUM(G26:G26)</f>
        <v>0</v>
      </c>
      <c r="H27" s="110">
        <f>SUM(H26:H26)</f>
        <v>0</v>
      </c>
      <c r="I27" s="110">
        <f>SUM(I26:I26)</f>
        <v>0</v>
      </c>
      <c r="J27" s="110">
        <f>SUM(J26:J26)</f>
        <v>0</v>
      </c>
      <c r="K27" s="111">
        <v>0</v>
      </c>
      <c r="L27" s="111">
        <f>SUM(L26:L26)</f>
        <v>0</v>
      </c>
      <c r="M27" s="111">
        <f>SUM(M26:M26)</f>
        <v>0</v>
      </c>
    </row>
    <row r="28" spans="1:13" ht="27" customHeight="1">
      <c r="A28" s="149"/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2"/>
      <c r="L28" s="112"/>
      <c r="M28" s="112"/>
    </row>
    <row r="29" spans="1:13" ht="27" customHeight="1">
      <c r="A29" s="149"/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5:K16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L1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9"/>
  <sheetViews>
    <sheetView showGridLines="0" showRowColHeaders="0" zoomScale="75" zoomScaleNormal="75" workbookViewId="0">
      <selection activeCell="H26" sqref="H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66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59" t="s">
        <v>3</v>
      </c>
      <c r="E9" s="60"/>
      <c r="F9" s="53"/>
      <c r="G9" s="53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3"/>
      <c r="G10" s="53"/>
      <c r="K10" s="53"/>
      <c r="L10" s="53"/>
      <c r="M10" s="53"/>
    </row>
    <row r="11" spans="2:16" s="54" customFormat="1" ht="26.25" customHeight="1">
      <c r="B11" s="11" t="s">
        <v>4</v>
      </c>
      <c r="C11" s="12"/>
      <c r="D11" s="55"/>
      <c r="E11" s="56"/>
      <c r="F11" s="53"/>
      <c r="G11" s="53"/>
      <c r="K11" s="53"/>
      <c r="L11" s="53"/>
      <c r="M11" s="53"/>
    </row>
    <row r="12" spans="2:16" s="54" customFormat="1" ht="18.75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66">
        <v>42156</v>
      </c>
      <c r="C15" s="17"/>
      <c r="D15" s="17"/>
      <c r="E15" s="109" t="s">
        <v>22</v>
      </c>
      <c r="F15" s="17"/>
      <c r="G15" s="17"/>
      <c r="H15" s="17"/>
      <c r="I15" s="17"/>
      <c r="J15" s="17"/>
      <c r="K15" s="17"/>
      <c r="L15" s="18">
        <v>630</v>
      </c>
      <c r="M15" s="17"/>
      <c r="P15" s="47">
        <v>39234</v>
      </c>
    </row>
    <row r="16" spans="2:16" ht="30" customHeight="1">
      <c r="B16" s="66" t="s">
        <v>44</v>
      </c>
      <c r="C16" s="17"/>
      <c r="D16" s="17"/>
      <c r="E16" s="109" t="s">
        <v>45</v>
      </c>
      <c r="F16" s="17"/>
      <c r="G16" s="17"/>
      <c r="H16" s="17"/>
      <c r="I16" s="17"/>
      <c r="J16" s="17"/>
      <c r="K16" s="17"/>
      <c r="L16" s="18"/>
      <c r="M16" s="30">
        <v>222.91</v>
      </c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f t="shared" ref="G17:L17" si="0">SUM(G15:G15)</f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8">
        <f t="shared" si="0"/>
        <v>0</v>
      </c>
      <c r="L17" s="18">
        <f t="shared" si="0"/>
        <v>630</v>
      </c>
      <c r="M17" s="18">
        <f>SUM(M15:M16)</f>
        <v>222.91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36"/>
      <c r="C26" s="17"/>
      <c r="D26" s="17"/>
      <c r="E26" s="109"/>
      <c r="F26" s="17"/>
      <c r="G26" s="17"/>
      <c r="H26" s="17"/>
      <c r="I26" s="17"/>
      <c r="J26" s="17"/>
      <c r="K26" s="17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showGridLines="0" showRowColHeaders="0" zoomScale="75" zoomScaleNormal="75" workbookViewId="0">
      <selection activeCell="I28" sqref="I28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20.100000000000001" customHeight="1">
      <c r="A7" s="149"/>
      <c r="B7" s="209" t="s">
        <v>0</v>
      </c>
      <c r="C7" s="209"/>
      <c r="D7" s="209"/>
      <c r="E7" s="149"/>
      <c r="F7" s="149"/>
      <c r="G7" s="149"/>
      <c r="H7" s="149"/>
      <c r="I7" s="149"/>
      <c r="J7" s="149"/>
      <c r="K7" s="149"/>
      <c r="L7" s="149"/>
      <c r="M7" s="149"/>
    </row>
    <row r="8" spans="1:16" ht="18.75" customHeight="1">
      <c r="A8" s="149"/>
      <c r="B8" s="150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6" s="54" customFormat="1" ht="26.25" customHeight="1">
      <c r="A9" s="135"/>
      <c r="B9" s="131" t="s">
        <v>1</v>
      </c>
      <c r="C9" s="131"/>
      <c r="D9" s="132" t="s">
        <v>77</v>
      </c>
      <c r="E9" s="133"/>
      <c r="F9" s="134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 t="s">
        <v>2</v>
      </c>
      <c r="C10" s="131"/>
      <c r="D10" s="136" t="s">
        <v>3</v>
      </c>
      <c r="E10" s="137"/>
      <c r="F10" s="134"/>
      <c r="G10" s="134"/>
      <c r="H10" s="135"/>
      <c r="I10" s="135"/>
      <c r="J10" s="135"/>
      <c r="K10" s="134"/>
      <c r="L10" s="134"/>
      <c r="M10" s="134"/>
    </row>
    <row r="11" spans="1:16" s="54" customFormat="1" ht="26.25" customHeight="1">
      <c r="A11" s="135"/>
      <c r="B11" s="131"/>
      <c r="C11" s="131"/>
      <c r="D11" s="139"/>
      <c r="E11" s="138"/>
      <c r="F11" s="134"/>
      <c r="G11" s="134"/>
      <c r="H11" s="135"/>
      <c r="I11" s="135"/>
      <c r="J11" s="135"/>
      <c r="K11" s="134"/>
      <c r="L11" s="134"/>
      <c r="M11" s="134"/>
    </row>
    <row r="12" spans="1:16" s="54" customFormat="1" ht="26.25" customHeight="1">
      <c r="A12" s="135"/>
      <c r="B12" s="140" t="s">
        <v>4</v>
      </c>
      <c r="C12" s="115"/>
      <c r="D12" s="139"/>
      <c r="E12" s="138"/>
      <c r="F12" s="134"/>
      <c r="G12" s="134"/>
      <c r="H12" s="135"/>
      <c r="I12" s="135"/>
      <c r="J12" s="135"/>
      <c r="K12" s="134"/>
      <c r="L12" s="134"/>
      <c r="M12" s="134"/>
    </row>
    <row r="13" spans="1:16" s="54" customFormat="1" ht="19.149999999999999" customHeight="1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</row>
    <row r="14" spans="1:16" ht="47.25">
      <c r="A14" s="149"/>
      <c r="B14" s="210" t="s">
        <v>5</v>
      </c>
      <c r="C14" s="211"/>
      <c r="D14" s="212"/>
      <c r="E14" s="116" t="s">
        <v>6</v>
      </c>
      <c r="F14" s="116" t="s">
        <v>7</v>
      </c>
      <c r="G14" s="116" t="s">
        <v>8</v>
      </c>
      <c r="H14" s="116" t="s">
        <v>9</v>
      </c>
      <c r="I14" s="116" t="s">
        <v>10</v>
      </c>
      <c r="J14" s="116" t="s">
        <v>11</v>
      </c>
      <c r="K14" s="116" t="s">
        <v>12</v>
      </c>
      <c r="L14" s="116" t="s">
        <v>13</v>
      </c>
      <c r="M14" s="116" t="s">
        <v>14</v>
      </c>
      <c r="N14" s="46"/>
      <c r="P14" s="47">
        <v>39173</v>
      </c>
    </row>
    <row r="15" spans="1:16" ht="31.5">
      <c r="A15" s="149"/>
      <c r="B15" s="123" t="s">
        <v>15</v>
      </c>
      <c r="C15" s="124" t="s">
        <v>16</v>
      </c>
      <c r="D15" s="124" t="s">
        <v>17</v>
      </c>
      <c r="E15" s="117"/>
      <c r="F15" s="117"/>
      <c r="G15" s="117"/>
      <c r="H15" s="117"/>
      <c r="I15" s="117"/>
      <c r="J15" s="117"/>
      <c r="K15" s="117"/>
      <c r="L15" s="117"/>
      <c r="M15" s="117"/>
      <c r="P15" s="47">
        <v>39203</v>
      </c>
    </row>
    <row r="16" spans="1:16" ht="30.75">
      <c r="A16" s="149"/>
      <c r="B16" s="171">
        <v>42353</v>
      </c>
      <c r="C16" s="172"/>
      <c r="D16" s="172"/>
      <c r="E16" s="173" t="s">
        <v>22</v>
      </c>
      <c r="F16" s="174"/>
      <c r="G16" s="174"/>
      <c r="H16" s="174"/>
      <c r="I16" s="174"/>
      <c r="J16" s="174"/>
      <c r="K16" s="174"/>
      <c r="L16" s="175">
        <v>630</v>
      </c>
      <c r="M16" s="174"/>
      <c r="P16" s="47"/>
    </row>
    <row r="17" spans="1:16" ht="30.95" customHeight="1">
      <c r="A17" s="149"/>
      <c r="B17" s="171" t="s">
        <v>46</v>
      </c>
      <c r="C17" s="172"/>
      <c r="D17" s="172"/>
      <c r="E17" s="173" t="s">
        <v>47</v>
      </c>
      <c r="F17" s="174"/>
      <c r="G17" s="174"/>
      <c r="H17" s="174"/>
      <c r="I17" s="174"/>
      <c r="J17" s="174"/>
      <c r="K17" s="174"/>
      <c r="L17" s="175">
        <v>45.65</v>
      </c>
      <c r="M17" s="174"/>
      <c r="P17" s="47"/>
    </row>
    <row r="18" spans="1:16" ht="30.95" customHeight="1">
      <c r="A18" s="149"/>
      <c r="B18" s="171" t="s">
        <v>44</v>
      </c>
      <c r="C18" s="172"/>
      <c r="D18" s="172"/>
      <c r="E18" s="173" t="s">
        <v>45</v>
      </c>
      <c r="F18" s="174"/>
      <c r="G18" s="174"/>
      <c r="H18" s="174"/>
      <c r="I18" s="174"/>
      <c r="J18" s="174"/>
      <c r="K18" s="174"/>
      <c r="L18" s="175"/>
      <c r="M18" s="176">
        <v>100.42</v>
      </c>
      <c r="P18" s="47"/>
    </row>
    <row r="19" spans="1:16" ht="27" customHeight="1">
      <c r="A19" s="149"/>
      <c r="B19" s="121"/>
      <c r="C19" s="117"/>
      <c r="D19" s="117"/>
      <c r="E19" s="117"/>
      <c r="F19" s="117" t="s">
        <v>18</v>
      </c>
      <c r="G19" s="110">
        <v>0</v>
      </c>
      <c r="H19" s="110">
        <v>0</v>
      </c>
      <c r="I19" s="110">
        <v>0</v>
      </c>
      <c r="J19" s="110">
        <v>0</v>
      </c>
      <c r="K19" s="111">
        <v>0</v>
      </c>
      <c r="L19" s="111">
        <f>SUM(L16:L18)</f>
        <v>675.65</v>
      </c>
      <c r="M19" s="111">
        <f>SUM(M16:M18)</f>
        <v>100.42</v>
      </c>
    </row>
    <row r="20" spans="1:16" ht="27" customHeight="1">
      <c r="A20" s="149"/>
      <c r="B20" s="121"/>
      <c r="C20" s="117"/>
      <c r="D20" s="117"/>
      <c r="E20" s="117"/>
      <c r="F20" s="117" t="s">
        <v>19</v>
      </c>
      <c r="G20" s="111">
        <v>0.45</v>
      </c>
      <c r="H20" s="111">
        <v>0.24</v>
      </c>
      <c r="I20" s="111">
        <v>0.2</v>
      </c>
      <c r="J20" s="111">
        <v>0.05</v>
      </c>
      <c r="K20" s="112"/>
      <c r="L20" s="112"/>
      <c r="M20" s="112"/>
    </row>
    <row r="21" spans="1:16" ht="27" customHeight="1">
      <c r="A21" s="149"/>
      <c r="B21" s="121"/>
      <c r="C21" s="117"/>
      <c r="D21" s="117"/>
      <c r="E21" s="117"/>
      <c r="F21" s="117" t="s">
        <v>20</v>
      </c>
      <c r="G21" s="111">
        <f>G19*G20</f>
        <v>0</v>
      </c>
      <c r="H21" s="111">
        <f>H19*H20</f>
        <v>0</v>
      </c>
      <c r="I21" s="111">
        <f>I19*I20</f>
        <v>0</v>
      </c>
      <c r="J21" s="111">
        <f>J19*J20</f>
        <v>0</v>
      </c>
      <c r="K21" s="112"/>
      <c r="L21" s="112"/>
      <c r="M21" s="112"/>
    </row>
    <row r="22" spans="1:16" ht="15.75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6" ht="15.75">
      <c r="A23" s="149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6" ht="15.75">
      <c r="A24" s="149"/>
      <c r="B24" s="122" t="s">
        <v>21</v>
      </c>
      <c r="C24" s="122"/>
      <c r="D24" s="115"/>
      <c r="E24" s="115"/>
      <c r="F24" s="115"/>
      <c r="G24" s="115"/>
      <c r="H24" s="115"/>
      <c r="I24" s="115"/>
      <c r="J24" s="115"/>
      <c r="K24" s="115"/>
      <c r="L24" s="115"/>
      <c r="M24" s="115"/>
    </row>
    <row r="25" spans="1:16" ht="19.149999999999999" customHeight="1">
      <c r="A25" s="149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6" spans="1:16" ht="47.25">
      <c r="A26" s="149"/>
      <c r="B26" s="210" t="s">
        <v>5</v>
      </c>
      <c r="C26" s="211"/>
      <c r="D26" s="212"/>
      <c r="E26" s="116" t="s">
        <v>6</v>
      </c>
      <c r="F26" s="116" t="s">
        <v>7</v>
      </c>
      <c r="G26" s="116" t="s">
        <v>8</v>
      </c>
      <c r="H26" s="116" t="s">
        <v>9</v>
      </c>
      <c r="I26" s="116" t="s">
        <v>10</v>
      </c>
      <c r="J26" s="116" t="s">
        <v>11</v>
      </c>
      <c r="K26" s="116" t="s">
        <v>12</v>
      </c>
      <c r="L26" s="116" t="s">
        <v>13</v>
      </c>
      <c r="M26" s="116" t="s">
        <v>14</v>
      </c>
    </row>
    <row r="27" spans="1:16" ht="27" customHeight="1">
      <c r="A27" s="149"/>
      <c r="B27" s="123" t="s">
        <v>15</v>
      </c>
      <c r="C27" s="124" t="s">
        <v>16</v>
      </c>
      <c r="D27" s="124" t="s">
        <v>17</v>
      </c>
      <c r="E27" s="117"/>
      <c r="F27" s="117"/>
      <c r="G27" s="117"/>
      <c r="H27" s="117"/>
      <c r="I27" s="117"/>
      <c r="J27" s="117"/>
      <c r="K27" s="117"/>
      <c r="L27" s="117"/>
      <c r="M27" s="117"/>
    </row>
    <row r="28" spans="1:16" ht="27" customHeight="1">
      <c r="A28" s="149"/>
      <c r="B28" s="148"/>
      <c r="C28" s="119"/>
      <c r="D28" s="119"/>
      <c r="E28" s="120"/>
      <c r="F28" s="110"/>
      <c r="G28" s="110"/>
      <c r="H28" s="110"/>
      <c r="I28" s="110"/>
      <c r="J28" s="110"/>
      <c r="K28" s="111"/>
      <c r="L28" s="111"/>
      <c r="M28" s="111"/>
    </row>
    <row r="29" spans="1:16" ht="27" customHeight="1">
      <c r="A29" s="149"/>
      <c r="B29" s="121"/>
      <c r="C29" s="117"/>
      <c r="D29" s="117"/>
      <c r="E29" s="117"/>
      <c r="F29" s="117" t="s">
        <v>18</v>
      </c>
      <c r="G29" s="110">
        <f>SUM(G28:G28)</f>
        <v>0</v>
      </c>
      <c r="H29" s="110">
        <f>SUM(H28:H28)</f>
        <v>0</v>
      </c>
      <c r="I29" s="110">
        <f>SUM(I28:I28)</f>
        <v>0</v>
      </c>
      <c r="J29" s="110">
        <f>SUM(J28:J28)</f>
        <v>0</v>
      </c>
      <c r="K29" s="111">
        <v>0</v>
      </c>
      <c r="L29" s="111">
        <f>SUM(L28:L28)</f>
        <v>0</v>
      </c>
      <c r="M29" s="111">
        <f>SUM(M28:M28)</f>
        <v>0</v>
      </c>
    </row>
    <row r="30" spans="1:16" ht="27" customHeight="1">
      <c r="A30" s="149"/>
      <c r="B30" s="121"/>
      <c r="C30" s="117"/>
      <c r="D30" s="117"/>
      <c r="E30" s="117"/>
      <c r="F30" s="117" t="s">
        <v>19</v>
      </c>
      <c r="G30" s="111">
        <v>0.45</v>
      </c>
      <c r="H30" s="111">
        <v>0.24</v>
      </c>
      <c r="I30" s="111">
        <v>0.2</v>
      </c>
      <c r="J30" s="111">
        <v>0.05</v>
      </c>
      <c r="K30" s="112"/>
      <c r="L30" s="112"/>
      <c r="M30" s="112"/>
    </row>
    <row r="31" spans="1:16" ht="27" customHeight="1">
      <c r="A31" s="149"/>
      <c r="B31" s="121"/>
      <c r="C31" s="117"/>
      <c r="D31" s="117"/>
      <c r="E31" s="117"/>
      <c r="F31" s="117" t="s">
        <v>20</v>
      </c>
      <c r="G31" s="111">
        <f>G29*G30</f>
        <v>0</v>
      </c>
      <c r="H31" s="111">
        <f>H29*H30</f>
        <v>0</v>
      </c>
      <c r="I31" s="111">
        <f>I29*I30</f>
        <v>0</v>
      </c>
      <c r="J31" s="111">
        <f>J29*J30</f>
        <v>0</v>
      </c>
      <c r="K31" s="112"/>
      <c r="L31" s="112"/>
      <c r="M31" s="112"/>
    </row>
  </sheetData>
  <sheetProtection password="C4AE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 K16:K18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B2:P28"/>
  <sheetViews>
    <sheetView showGridLines="0" showRowColHeaders="0" zoomScale="75" zoomScaleNormal="75" workbookViewId="0">
      <selection activeCell="G15" sqref="G15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2:16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6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6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2:16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6" ht="20.100000000000001" customHeight="1">
      <c r="B6" s="205" t="s">
        <v>51</v>
      </c>
      <c r="C6" s="205"/>
      <c r="D6" s="205"/>
      <c r="E6" s="6"/>
      <c r="F6" s="6"/>
      <c r="G6" s="6"/>
      <c r="H6" s="6"/>
      <c r="I6" s="6"/>
      <c r="J6" s="6"/>
      <c r="K6" s="6"/>
      <c r="L6" s="6"/>
      <c r="M6" s="6"/>
    </row>
    <row r="7" spans="2:16" ht="18.75" customHeigh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2:16" s="54" customFormat="1" ht="26.25" customHeight="1">
      <c r="B8" s="2" t="s">
        <v>1</v>
      </c>
      <c r="C8" s="2"/>
      <c r="D8" s="3" t="s">
        <v>30</v>
      </c>
      <c r="E8" s="3"/>
      <c r="F8" s="5"/>
      <c r="G8" s="5"/>
      <c r="H8" s="6"/>
      <c r="I8" s="6"/>
      <c r="J8" s="6"/>
      <c r="K8" s="5"/>
      <c r="L8" s="5"/>
      <c r="M8" s="5"/>
    </row>
    <row r="9" spans="2:16" s="54" customFormat="1" ht="26.25" customHeight="1">
      <c r="B9" s="2" t="s">
        <v>2</v>
      </c>
      <c r="C9" s="2"/>
      <c r="D9" s="7" t="s">
        <v>3</v>
      </c>
      <c r="E9" s="7"/>
      <c r="F9" s="5"/>
      <c r="G9" s="5"/>
      <c r="H9" s="6"/>
      <c r="I9" s="6"/>
      <c r="J9" s="6"/>
      <c r="K9" s="5"/>
      <c r="L9" s="5"/>
      <c r="M9" s="5"/>
    </row>
    <row r="10" spans="2:16" s="54" customFormat="1" ht="26.25" customHeight="1">
      <c r="B10" s="5"/>
      <c r="C10" s="5"/>
      <c r="D10" s="10"/>
      <c r="E10" s="10"/>
      <c r="F10" s="5"/>
      <c r="G10" s="5"/>
      <c r="H10" s="6"/>
      <c r="I10" s="6"/>
      <c r="J10" s="6"/>
      <c r="K10" s="5"/>
      <c r="L10" s="5"/>
      <c r="M10" s="5"/>
    </row>
    <row r="11" spans="2:16" s="54" customFormat="1" ht="19.149999999999999" customHeight="1">
      <c r="B11" s="11" t="s">
        <v>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2:16" s="54" customFormat="1" ht="19.149999999999999" customHeight="1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.75">
      <c r="B15" s="31">
        <v>42217</v>
      </c>
      <c r="C15" s="32"/>
      <c r="D15" s="32"/>
      <c r="E15" s="33" t="s">
        <v>22</v>
      </c>
      <c r="F15" s="17"/>
      <c r="G15" s="17"/>
      <c r="H15" s="17"/>
      <c r="I15" s="17"/>
      <c r="J15" s="17"/>
      <c r="K15" s="17"/>
      <c r="L15" s="18">
        <v>630</v>
      </c>
      <c r="M15" s="17"/>
      <c r="P15" s="47">
        <v>39234</v>
      </c>
    </row>
    <row r="16" spans="2:16" ht="21.95" customHeight="1">
      <c r="B16" s="28"/>
      <c r="C16" s="14"/>
      <c r="D16" s="14"/>
      <c r="E16" s="14"/>
      <c r="F16" s="14" t="s">
        <v>18</v>
      </c>
      <c r="G16" s="17">
        <f t="shared" ref="G16:M16" si="0">SUM(G15:G15)</f>
        <v>0</v>
      </c>
      <c r="H16" s="17">
        <f t="shared" si="0"/>
        <v>0</v>
      </c>
      <c r="I16" s="17">
        <f t="shared" si="0"/>
        <v>0</v>
      </c>
      <c r="J16" s="17">
        <f t="shared" si="0"/>
        <v>0</v>
      </c>
      <c r="K16" s="18">
        <f t="shared" si="0"/>
        <v>0</v>
      </c>
      <c r="L16" s="18">
        <f t="shared" si="0"/>
        <v>630</v>
      </c>
      <c r="M16" s="18">
        <f t="shared" si="0"/>
        <v>0</v>
      </c>
    </row>
    <row r="17" spans="2:13" ht="21.95" customHeight="1">
      <c r="B17" s="28"/>
      <c r="C17" s="14"/>
      <c r="D17" s="14"/>
      <c r="E17" s="14"/>
      <c r="F17" s="14" t="s">
        <v>19</v>
      </c>
      <c r="G17" s="18">
        <v>0.45</v>
      </c>
      <c r="H17" s="18">
        <v>0.24</v>
      </c>
      <c r="I17" s="18">
        <v>0.2</v>
      </c>
      <c r="J17" s="18">
        <v>0.05</v>
      </c>
      <c r="K17" s="20"/>
      <c r="L17" s="20"/>
      <c r="M17" s="20"/>
    </row>
    <row r="18" spans="2:13" ht="21.95" customHeight="1">
      <c r="B18" s="28"/>
      <c r="C18" s="14"/>
      <c r="D18" s="14"/>
      <c r="E18" s="14"/>
      <c r="F18" s="14" t="s">
        <v>20</v>
      </c>
      <c r="G18" s="18">
        <f>G16*G17</f>
        <v>0</v>
      </c>
      <c r="H18" s="18">
        <f>H16*H17</f>
        <v>0</v>
      </c>
      <c r="I18" s="18">
        <f>I16*I17</f>
        <v>0</v>
      </c>
      <c r="J18" s="18">
        <f>J16*J17</f>
        <v>0</v>
      </c>
      <c r="K18" s="20"/>
      <c r="L18" s="20"/>
      <c r="M18" s="20"/>
    </row>
    <row r="19" spans="2:13" ht="15.7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29" t="s">
        <v>21</v>
      </c>
      <c r="C21" s="29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9.149999999999999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206" t="s">
        <v>5</v>
      </c>
      <c r="C23" s="207"/>
      <c r="D23" s="208"/>
      <c r="E23" s="45" t="s">
        <v>6</v>
      </c>
      <c r="F23" s="45" t="s">
        <v>7</v>
      </c>
      <c r="G23" s="45" t="s">
        <v>8</v>
      </c>
      <c r="H23" s="45" t="s">
        <v>9</v>
      </c>
      <c r="I23" s="45" t="s">
        <v>10</v>
      </c>
      <c r="J23" s="45" t="s">
        <v>11</v>
      </c>
      <c r="K23" s="45" t="s">
        <v>12</v>
      </c>
      <c r="L23" s="45" t="s">
        <v>13</v>
      </c>
      <c r="M23" s="45" t="s">
        <v>14</v>
      </c>
    </row>
    <row r="24" spans="2:13" ht="31.5">
      <c r="B24" s="57" t="s">
        <v>15</v>
      </c>
      <c r="C24" s="58" t="s">
        <v>16</v>
      </c>
      <c r="D24" s="58" t="s">
        <v>17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2:13" ht="27" customHeight="1">
      <c r="B25" s="36"/>
      <c r="C25" s="17"/>
      <c r="D25" s="17"/>
      <c r="E25" s="43"/>
      <c r="F25" s="17"/>
      <c r="G25" s="17"/>
      <c r="H25" s="17"/>
      <c r="I25" s="17"/>
      <c r="J25" s="17"/>
      <c r="K25" s="17"/>
      <c r="L25" s="18"/>
      <c r="M25" s="17"/>
    </row>
    <row r="26" spans="2:13" ht="27" customHeight="1">
      <c r="B26" s="28"/>
      <c r="C26" s="14"/>
      <c r="D26" s="14"/>
      <c r="E26" s="14"/>
      <c r="F26" s="14" t="s">
        <v>18</v>
      </c>
      <c r="G26" s="17">
        <f>SUM(G25:G25)</f>
        <v>0</v>
      </c>
      <c r="H26" s="17">
        <f>SUM(H25:H25)</f>
        <v>0</v>
      </c>
      <c r="I26" s="17">
        <f>SUM(I25:I25)</f>
        <v>0</v>
      </c>
      <c r="J26" s="17">
        <f>SUM(J25:J25)</f>
        <v>0</v>
      </c>
      <c r="K26" s="18">
        <v>0</v>
      </c>
      <c r="L26" s="18">
        <f>SUM(L25:L25)</f>
        <v>0</v>
      </c>
      <c r="M26" s="18">
        <f>SUM(M25:M25)</f>
        <v>0</v>
      </c>
    </row>
    <row r="27" spans="2:13" ht="27" customHeight="1">
      <c r="B27" s="28"/>
      <c r="C27" s="14"/>
      <c r="D27" s="14"/>
      <c r="E27" s="14"/>
      <c r="F27" s="14" t="s">
        <v>19</v>
      </c>
      <c r="G27" s="18">
        <v>0.45</v>
      </c>
      <c r="H27" s="18">
        <v>0.24</v>
      </c>
      <c r="I27" s="18">
        <v>0.2</v>
      </c>
      <c r="J27" s="18">
        <v>0.05</v>
      </c>
      <c r="K27" s="20"/>
      <c r="L27" s="20"/>
      <c r="M27" s="20"/>
    </row>
    <row r="28" spans="2:13" ht="27" customHeight="1">
      <c r="B28" s="28"/>
      <c r="C28" s="14"/>
      <c r="D28" s="14"/>
      <c r="E28" s="14"/>
      <c r="F28" s="14" t="s">
        <v>20</v>
      </c>
      <c r="G28" s="18">
        <f>G26*G27</f>
        <v>0</v>
      </c>
      <c r="H28" s="18">
        <f>H26*H27</f>
        <v>0</v>
      </c>
      <c r="I28" s="18">
        <f>I26*I27</f>
        <v>0</v>
      </c>
      <c r="J28" s="18">
        <f>J26*J27</f>
        <v>0</v>
      </c>
      <c r="K28" s="20"/>
      <c r="L28" s="20"/>
      <c r="M28" s="20"/>
    </row>
  </sheetData>
  <sheetProtection password="C4AE" sheet="1" objects="1" scenarios="1"/>
  <mergeCells count="3">
    <mergeCell ref="B6:D6"/>
    <mergeCell ref="B13:D13"/>
    <mergeCell ref="B23:D23"/>
  </mergeCells>
  <pageMargins left="0.7" right="0.7" top="0.75" bottom="0.75" header="0.3" footer="0.3"/>
  <pageSetup paperSize="9" scale="7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B6:P29"/>
  <sheetViews>
    <sheetView showGridLines="0" showRowColHeaders="0" zoomScale="75" zoomScaleNormal="75" zoomScaleSheetLayoutView="75" workbookViewId="0">
      <selection activeCell="H27" sqref="H27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460</v>
      </c>
      <c r="E8" s="4"/>
      <c r="F8" s="4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433</v>
      </c>
      <c r="E9" s="8"/>
      <c r="F9" s="4"/>
      <c r="G9" s="5"/>
      <c r="K9" s="5"/>
      <c r="L9" s="5"/>
      <c r="M9" s="5"/>
    </row>
    <row r="10" spans="2:16" s="6" customFormat="1" ht="26.25" customHeight="1">
      <c r="B10" s="2"/>
      <c r="C10" s="2"/>
      <c r="D10" s="9"/>
      <c r="E10" s="10"/>
      <c r="F10" s="10"/>
      <c r="G10" s="5"/>
      <c r="K10" s="5"/>
      <c r="L10" s="5"/>
      <c r="M10" s="5"/>
    </row>
    <row r="11" spans="2:16" s="6" customFormat="1" ht="26.25" customHeight="1">
      <c r="B11" s="11" t="s">
        <v>4</v>
      </c>
      <c r="C11" s="12"/>
      <c r="D11" s="9"/>
      <c r="E11" s="10"/>
      <c r="F11" s="10"/>
      <c r="G11" s="5"/>
      <c r="K11" s="5"/>
      <c r="L11" s="5"/>
      <c r="M11" s="5"/>
    </row>
    <row r="12" spans="2:16" s="6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84" t="s">
        <v>44</v>
      </c>
      <c r="C15" s="17"/>
      <c r="D15" s="17"/>
      <c r="E15" s="43" t="s">
        <v>45</v>
      </c>
      <c r="F15" s="17"/>
      <c r="G15" s="17"/>
      <c r="H15" s="17"/>
      <c r="I15" s="17"/>
      <c r="J15" s="17"/>
      <c r="K15" s="17"/>
      <c r="L15" s="18"/>
      <c r="M15" s="30">
        <v>96</v>
      </c>
      <c r="P15" s="47">
        <v>39234</v>
      </c>
    </row>
    <row r="16" spans="2:16" ht="30.95" customHeight="1">
      <c r="B16" s="84" t="s">
        <v>427</v>
      </c>
      <c r="C16" s="17"/>
      <c r="D16" s="17"/>
      <c r="E16" s="43" t="s">
        <v>22</v>
      </c>
      <c r="F16" s="17"/>
      <c r="G16" s="17"/>
      <c r="H16" s="17"/>
      <c r="I16" s="17"/>
      <c r="J16" s="17"/>
      <c r="K16" s="17"/>
      <c r="L16" s="18">
        <v>630</v>
      </c>
      <c r="M16" s="17"/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f t="shared" ref="G17:K17" si="0">SUM(G15:G15)</f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8">
        <f t="shared" si="0"/>
        <v>0</v>
      </c>
      <c r="L17" s="18">
        <f>SUM(L15:L16)</f>
        <v>630</v>
      </c>
      <c r="M17" s="18">
        <f>SUM(M15)</f>
        <v>96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36"/>
      <c r="C26" s="17"/>
      <c r="D26" s="17"/>
      <c r="E26" s="43"/>
      <c r="F26" s="17"/>
      <c r="G26" s="17"/>
      <c r="H26" s="17"/>
      <c r="I26" s="17"/>
      <c r="J26" s="17"/>
      <c r="K26" s="17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6"/>
  </dataValidations>
  <pageMargins left="0.7" right="0.7" top="0.75" bottom="0.75" header="0.3" footer="0.3"/>
  <pageSetup paperSize="9" scale="66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P111"/>
  <sheetViews>
    <sheetView showGridLines="0" showRowColHeaders="0" topLeftCell="A53" zoomScale="75" zoomScaleNormal="75" zoomScaleSheetLayoutView="75" workbookViewId="0">
      <selection activeCell="J63" sqref="J63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13.1406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127</v>
      </c>
      <c r="E8" s="142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476</v>
      </c>
      <c r="E9" s="146"/>
      <c r="F9" s="144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44"/>
      <c r="G10" s="144"/>
      <c r="H10" s="145"/>
      <c r="I10" s="145"/>
      <c r="J10" s="145"/>
      <c r="K10" s="144"/>
      <c r="L10" s="144"/>
      <c r="M10" s="144"/>
    </row>
    <row r="11" spans="1:16" s="6" customFormat="1" ht="18.75" customHeight="1">
      <c r="A11" s="145"/>
      <c r="B11" s="140" t="s">
        <v>4</v>
      </c>
      <c r="C11" s="115"/>
      <c r="D11" s="115"/>
      <c r="E11" s="145"/>
      <c r="F11" s="145"/>
      <c r="G11" s="145"/>
      <c r="H11" s="145"/>
      <c r="I11" s="145"/>
      <c r="J11" s="145"/>
      <c r="K11" s="145"/>
      <c r="L11" s="145"/>
      <c r="M11" s="145"/>
    </row>
    <row r="12" spans="1:16" s="6" customFormat="1" ht="19.149999999999999" customHeight="1">
      <c r="A12" s="145"/>
      <c r="B12" s="177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45.75">
      <c r="A15" s="149"/>
      <c r="B15" s="148">
        <v>42037</v>
      </c>
      <c r="C15" s="119"/>
      <c r="D15" s="119"/>
      <c r="E15" s="120" t="s">
        <v>128</v>
      </c>
      <c r="F15" s="120" t="s">
        <v>129</v>
      </c>
      <c r="G15" s="156">
        <v>10</v>
      </c>
      <c r="H15" s="110"/>
      <c r="I15" s="110"/>
      <c r="J15" s="110"/>
      <c r="K15" s="111"/>
      <c r="L15" s="111"/>
      <c r="M15" s="111"/>
      <c r="P15" s="47">
        <v>39234</v>
      </c>
    </row>
    <row r="16" spans="1:16" ht="30.75">
      <c r="A16" s="149"/>
      <c r="B16" s="148">
        <v>42038</v>
      </c>
      <c r="C16" s="119"/>
      <c r="D16" s="119"/>
      <c r="E16" s="120" t="s">
        <v>130</v>
      </c>
      <c r="F16" s="120" t="s">
        <v>131</v>
      </c>
      <c r="G16" s="156">
        <v>8</v>
      </c>
      <c r="H16" s="110"/>
      <c r="I16" s="110"/>
      <c r="J16" s="110"/>
      <c r="K16" s="111"/>
      <c r="L16" s="111"/>
      <c r="M16" s="111"/>
      <c r="P16" s="47"/>
    </row>
    <row r="17" spans="1:16" ht="27" customHeight="1">
      <c r="A17" s="149"/>
      <c r="B17" s="148">
        <v>42040</v>
      </c>
      <c r="C17" s="119"/>
      <c r="D17" s="119"/>
      <c r="E17" s="120" t="s">
        <v>132</v>
      </c>
      <c r="F17" s="120" t="s">
        <v>131</v>
      </c>
      <c r="G17" s="110">
        <v>8</v>
      </c>
      <c r="H17" s="110"/>
      <c r="I17" s="110"/>
      <c r="J17" s="110"/>
      <c r="K17" s="111"/>
      <c r="L17" s="111"/>
      <c r="M17" s="111"/>
      <c r="P17" s="47"/>
    </row>
    <row r="18" spans="1:16" ht="30.75">
      <c r="A18" s="149"/>
      <c r="B18" s="148">
        <v>42045</v>
      </c>
      <c r="C18" s="119"/>
      <c r="D18" s="119"/>
      <c r="E18" s="120" t="s">
        <v>130</v>
      </c>
      <c r="F18" s="120" t="s">
        <v>131</v>
      </c>
      <c r="G18" s="156">
        <v>8</v>
      </c>
      <c r="H18" s="110"/>
      <c r="I18" s="110"/>
      <c r="J18" s="110"/>
      <c r="K18" s="111"/>
      <c r="L18" s="111"/>
      <c r="M18" s="111"/>
      <c r="P18" s="47"/>
    </row>
    <row r="19" spans="1:16" ht="60.75">
      <c r="A19" s="149"/>
      <c r="B19" s="148">
        <v>42046</v>
      </c>
      <c r="C19" s="119"/>
      <c r="D19" s="119"/>
      <c r="E19" s="120" t="s">
        <v>133</v>
      </c>
      <c r="F19" s="120" t="s">
        <v>131</v>
      </c>
      <c r="G19" s="110">
        <v>8</v>
      </c>
      <c r="H19" s="110"/>
      <c r="I19" s="110"/>
      <c r="J19" s="110"/>
      <c r="K19" s="111"/>
      <c r="L19" s="111"/>
      <c r="M19" s="111"/>
      <c r="P19" s="47"/>
    </row>
    <row r="20" spans="1:16" ht="27" customHeight="1">
      <c r="A20" s="149"/>
      <c r="B20" s="148">
        <v>42047</v>
      </c>
      <c r="C20" s="119"/>
      <c r="D20" s="119"/>
      <c r="E20" s="120" t="s">
        <v>132</v>
      </c>
      <c r="F20" s="120" t="s">
        <v>131</v>
      </c>
      <c r="G20" s="110">
        <v>8</v>
      </c>
      <c r="H20" s="110"/>
      <c r="I20" s="110"/>
      <c r="J20" s="110"/>
      <c r="K20" s="111"/>
      <c r="L20" s="111"/>
      <c r="M20" s="111"/>
      <c r="P20" s="47"/>
    </row>
    <row r="21" spans="1:16" ht="30.75">
      <c r="A21" s="149"/>
      <c r="B21" s="148">
        <v>42051</v>
      </c>
      <c r="C21" s="119"/>
      <c r="D21" s="119"/>
      <c r="E21" s="120" t="s">
        <v>130</v>
      </c>
      <c r="F21" s="120" t="s">
        <v>131</v>
      </c>
      <c r="G21" s="156">
        <v>8</v>
      </c>
      <c r="H21" s="110"/>
      <c r="I21" s="110"/>
      <c r="J21" s="110"/>
      <c r="K21" s="111"/>
      <c r="L21" s="111"/>
      <c r="M21" s="111"/>
      <c r="P21" s="47"/>
    </row>
    <row r="22" spans="1:16" ht="30.75">
      <c r="A22" s="149"/>
      <c r="B22" s="148">
        <v>42053</v>
      </c>
      <c r="C22" s="119"/>
      <c r="D22" s="119"/>
      <c r="E22" s="120" t="s">
        <v>130</v>
      </c>
      <c r="F22" s="120" t="s">
        <v>131</v>
      </c>
      <c r="G22" s="156">
        <v>8</v>
      </c>
      <c r="H22" s="110"/>
      <c r="I22" s="110"/>
      <c r="J22" s="110"/>
      <c r="K22" s="111"/>
      <c r="L22" s="111"/>
      <c r="M22" s="111"/>
      <c r="P22" s="47"/>
    </row>
    <row r="23" spans="1:16" ht="27" customHeight="1">
      <c r="A23" s="149"/>
      <c r="B23" s="148">
        <v>42058</v>
      </c>
      <c r="C23" s="119"/>
      <c r="D23" s="119"/>
      <c r="E23" s="120" t="s">
        <v>134</v>
      </c>
      <c r="F23" s="120" t="s">
        <v>131</v>
      </c>
      <c r="G23" s="110">
        <v>8</v>
      </c>
      <c r="H23" s="110"/>
      <c r="I23" s="110"/>
      <c r="J23" s="110"/>
      <c r="K23" s="111"/>
      <c r="L23" s="111"/>
      <c r="M23" s="111"/>
      <c r="P23" s="47"/>
    </row>
    <row r="24" spans="1:16" ht="60.75">
      <c r="A24" s="149"/>
      <c r="B24" s="178">
        <v>42059</v>
      </c>
      <c r="C24" s="169"/>
      <c r="D24" s="169"/>
      <c r="E24" s="155" t="s">
        <v>135</v>
      </c>
      <c r="F24" s="155" t="s">
        <v>136</v>
      </c>
      <c r="G24" s="156">
        <v>10</v>
      </c>
      <c r="H24" s="156"/>
      <c r="I24" s="156"/>
      <c r="J24" s="156"/>
      <c r="K24" s="179"/>
      <c r="L24" s="179"/>
      <c r="M24" s="179"/>
      <c r="P24" s="47"/>
    </row>
    <row r="25" spans="1:16" ht="60.75">
      <c r="A25" s="149"/>
      <c r="B25" s="148">
        <v>42060</v>
      </c>
      <c r="C25" s="119"/>
      <c r="D25" s="119"/>
      <c r="E25" s="120" t="s">
        <v>133</v>
      </c>
      <c r="F25" s="120" t="s">
        <v>131</v>
      </c>
      <c r="G25" s="110">
        <v>8</v>
      </c>
      <c r="H25" s="110"/>
      <c r="I25" s="110"/>
      <c r="J25" s="110"/>
      <c r="K25" s="111"/>
      <c r="L25" s="111"/>
      <c r="M25" s="111"/>
      <c r="P25" s="47"/>
    </row>
    <row r="26" spans="1:16" ht="30" customHeight="1">
      <c r="A26" s="149"/>
      <c r="B26" s="148">
        <v>42061</v>
      </c>
      <c r="C26" s="119"/>
      <c r="D26" s="119"/>
      <c r="E26" s="120" t="s">
        <v>137</v>
      </c>
      <c r="F26" s="120" t="s">
        <v>131</v>
      </c>
      <c r="G26" s="156">
        <v>8</v>
      </c>
      <c r="H26" s="110"/>
      <c r="I26" s="110"/>
      <c r="J26" s="110"/>
      <c r="K26" s="111"/>
      <c r="L26" s="111"/>
      <c r="M26" s="111"/>
      <c r="P26" s="47"/>
    </row>
    <row r="27" spans="1:16" ht="45.75">
      <c r="A27" s="149"/>
      <c r="B27" s="148">
        <v>42065</v>
      </c>
      <c r="C27" s="119"/>
      <c r="D27" s="119"/>
      <c r="E27" s="120" t="s">
        <v>128</v>
      </c>
      <c r="F27" s="120" t="s">
        <v>129</v>
      </c>
      <c r="G27" s="156">
        <v>10</v>
      </c>
      <c r="H27" s="110"/>
      <c r="I27" s="110"/>
      <c r="J27" s="110"/>
      <c r="K27" s="111"/>
      <c r="L27" s="111"/>
      <c r="M27" s="111"/>
      <c r="P27" s="47"/>
    </row>
    <row r="28" spans="1:16" ht="30.75">
      <c r="A28" s="149"/>
      <c r="B28" s="148">
        <v>42066</v>
      </c>
      <c r="C28" s="119"/>
      <c r="D28" s="119"/>
      <c r="E28" s="120" t="s">
        <v>138</v>
      </c>
      <c r="F28" s="120" t="s">
        <v>131</v>
      </c>
      <c r="G28" s="156">
        <v>8</v>
      </c>
      <c r="H28" s="110"/>
      <c r="I28" s="110"/>
      <c r="J28" s="110"/>
      <c r="K28" s="111"/>
      <c r="L28" s="111"/>
      <c r="M28" s="111"/>
      <c r="P28" s="47"/>
    </row>
    <row r="29" spans="1:16" ht="30" customHeight="1">
      <c r="A29" s="149"/>
      <c r="B29" s="148">
        <v>42067</v>
      </c>
      <c r="C29" s="119"/>
      <c r="D29" s="119"/>
      <c r="E29" s="120" t="s">
        <v>130</v>
      </c>
      <c r="F29" s="120" t="s">
        <v>131</v>
      </c>
      <c r="G29" s="156">
        <v>8</v>
      </c>
      <c r="H29" s="110"/>
      <c r="I29" s="110"/>
      <c r="J29" s="110"/>
      <c r="K29" s="111"/>
      <c r="L29" s="111"/>
      <c r="M29" s="111"/>
      <c r="P29" s="47"/>
    </row>
    <row r="30" spans="1:16" ht="45.75">
      <c r="A30" s="149"/>
      <c r="B30" s="148">
        <v>42072</v>
      </c>
      <c r="C30" s="119"/>
      <c r="D30" s="119"/>
      <c r="E30" s="120" t="s">
        <v>128</v>
      </c>
      <c r="F30" s="120" t="s">
        <v>129</v>
      </c>
      <c r="G30" s="156">
        <v>10</v>
      </c>
      <c r="H30" s="110"/>
      <c r="I30" s="110"/>
      <c r="J30" s="110"/>
      <c r="K30" s="111"/>
      <c r="L30" s="111"/>
      <c r="M30" s="111"/>
      <c r="P30" s="47"/>
    </row>
    <row r="31" spans="1:16" ht="30" customHeight="1">
      <c r="A31" s="149"/>
      <c r="B31" s="148">
        <v>42073</v>
      </c>
      <c r="C31" s="119"/>
      <c r="D31" s="119"/>
      <c r="E31" s="120" t="s">
        <v>139</v>
      </c>
      <c r="F31" s="120" t="s">
        <v>131</v>
      </c>
      <c r="G31" s="156">
        <v>8</v>
      </c>
      <c r="H31" s="110"/>
      <c r="I31" s="110"/>
      <c r="J31" s="110"/>
      <c r="K31" s="111"/>
      <c r="L31" s="111"/>
      <c r="M31" s="111"/>
      <c r="P31" s="47"/>
    </row>
    <row r="32" spans="1:16" ht="60.75">
      <c r="A32" s="149"/>
      <c r="B32" s="148">
        <v>42074</v>
      </c>
      <c r="C32" s="119"/>
      <c r="D32" s="119"/>
      <c r="E32" s="120" t="s">
        <v>133</v>
      </c>
      <c r="F32" s="120" t="s">
        <v>131</v>
      </c>
      <c r="G32" s="110">
        <v>8</v>
      </c>
      <c r="H32" s="110"/>
      <c r="I32" s="110"/>
      <c r="J32" s="110"/>
      <c r="K32" s="111"/>
      <c r="L32" s="111"/>
      <c r="M32" s="111"/>
      <c r="P32" s="47"/>
    </row>
    <row r="33" spans="1:16" ht="30" customHeight="1">
      <c r="A33" s="149"/>
      <c r="B33" s="148">
        <v>42075</v>
      </c>
      <c r="C33" s="119"/>
      <c r="D33" s="119"/>
      <c r="E33" s="120" t="s">
        <v>132</v>
      </c>
      <c r="F33" s="120" t="s">
        <v>131</v>
      </c>
      <c r="G33" s="156">
        <v>8</v>
      </c>
      <c r="H33" s="110"/>
      <c r="I33" s="110"/>
      <c r="J33" s="110"/>
      <c r="K33" s="111"/>
      <c r="L33" s="111"/>
      <c r="M33" s="111"/>
      <c r="P33" s="47"/>
    </row>
    <row r="34" spans="1:16" ht="30" customHeight="1">
      <c r="A34" s="149"/>
      <c r="B34" s="148">
        <v>42076</v>
      </c>
      <c r="C34" s="119"/>
      <c r="D34" s="119"/>
      <c r="E34" s="120" t="s">
        <v>130</v>
      </c>
      <c r="F34" s="120" t="s">
        <v>131</v>
      </c>
      <c r="G34" s="156">
        <v>8</v>
      </c>
      <c r="H34" s="110"/>
      <c r="I34" s="110"/>
      <c r="J34" s="110"/>
      <c r="K34" s="111"/>
      <c r="L34" s="111"/>
      <c r="M34" s="111"/>
      <c r="P34" s="47"/>
    </row>
    <row r="35" spans="1:16" ht="45.75">
      <c r="A35" s="149"/>
      <c r="B35" s="148">
        <v>42079</v>
      </c>
      <c r="C35" s="119"/>
      <c r="D35" s="119"/>
      <c r="E35" s="120" t="s">
        <v>128</v>
      </c>
      <c r="F35" s="120" t="s">
        <v>129</v>
      </c>
      <c r="G35" s="156">
        <v>10</v>
      </c>
      <c r="H35" s="110"/>
      <c r="I35" s="110"/>
      <c r="J35" s="110"/>
      <c r="K35" s="111"/>
      <c r="L35" s="111"/>
      <c r="M35" s="111"/>
      <c r="P35" s="47"/>
    </row>
    <row r="36" spans="1:16" ht="30" customHeight="1">
      <c r="A36" s="149"/>
      <c r="B36" s="148">
        <v>42081</v>
      </c>
      <c r="C36" s="119"/>
      <c r="D36" s="119"/>
      <c r="E36" s="120" t="s">
        <v>140</v>
      </c>
      <c r="F36" s="120" t="s">
        <v>131</v>
      </c>
      <c r="G36" s="156">
        <v>8</v>
      </c>
      <c r="H36" s="110"/>
      <c r="I36" s="110"/>
      <c r="J36" s="110"/>
      <c r="K36" s="111"/>
      <c r="L36" s="111"/>
      <c r="M36" s="111"/>
      <c r="P36" s="47"/>
    </row>
    <row r="37" spans="1:16" ht="30" customHeight="1">
      <c r="A37" s="149"/>
      <c r="B37" s="148">
        <v>42082</v>
      </c>
      <c r="C37" s="119"/>
      <c r="D37" s="119"/>
      <c r="E37" s="120" t="s">
        <v>141</v>
      </c>
      <c r="F37" s="120" t="s">
        <v>131</v>
      </c>
      <c r="G37" s="156">
        <v>8</v>
      </c>
      <c r="H37" s="110"/>
      <c r="I37" s="110"/>
      <c r="J37" s="110"/>
      <c r="K37" s="111"/>
      <c r="L37" s="111"/>
      <c r="M37" s="111"/>
      <c r="P37" s="47"/>
    </row>
    <row r="38" spans="1:16" ht="30" customHeight="1">
      <c r="A38" s="149"/>
      <c r="B38" s="148">
        <v>42083</v>
      </c>
      <c r="C38" s="119"/>
      <c r="D38" s="119"/>
      <c r="E38" s="120" t="s">
        <v>130</v>
      </c>
      <c r="F38" s="120" t="s">
        <v>131</v>
      </c>
      <c r="G38" s="156">
        <v>8</v>
      </c>
      <c r="H38" s="110"/>
      <c r="I38" s="110"/>
      <c r="J38" s="110"/>
      <c r="K38" s="111"/>
      <c r="L38" s="111"/>
      <c r="M38" s="111"/>
      <c r="P38" s="47"/>
    </row>
    <row r="39" spans="1:16" ht="30" customHeight="1">
      <c r="A39" s="149"/>
      <c r="B39" s="148">
        <v>42086</v>
      </c>
      <c r="C39" s="119"/>
      <c r="D39" s="119"/>
      <c r="E39" s="120" t="s">
        <v>142</v>
      </c>
      <c r="F39" s="120" t="s">
        <v>143</v>
      </c>
      <c r="G39" s="156">
        <v>10</v>
      </c>
      <c r="H39" s="110"/>
      <c r="I39" s="110"/>
      <c r="J39" s="110"/>
      <c r="K39" s="111"/>
      <c r="L39" s="111"/>
      <c r="M39" s="111"/>
      <c r="P39" s="47"/>
    </row>
    <row r="40" spans="1:16" ht="60.75">
      <c r="A40" s="149"/>
      <c r="B40" s="148">
        <v>42088</v>
      </c>
      <c r="C40" s="119"/>
      <c r="D40" s="119"/>
      <c r="E40" s="120" t="s">
        <v>133</v>
      </c>
      <c r="F40" s="120" t="s">
        <v>131</v>
      </c>
      <c r="G40" s="110">
        <v>8</v>
      </c>
      <c r="H40" s="110"/>
      <c r="I40" s="110"/>
      <c r="J40" s="110"/>
      <c r="K40" s="111"/>
      <c r="L40" s="111"/>
      <c r="M40" s="111"/>
      <c r="P40" s="47"/>
    </row>
    <row r="41" spans="1:16" ht="45.75">
      <c r="A41" s="149"/>
      <c r="B41" s="148">
        <v>42089</v>
      </c>
      <c r="C41" s="119"/>
      <c r="D41" s="119"/>
      <c r="E41" s="120" t="s">
        <v>144</v>
      </c>
      <c r="F41" s="120" t="s">
        <v>145</v>
      </c>
      <c r="G41" s="156">
        <v>16</v>
      </c>
      <c r="H41" s="110"/>
      <c r="I41" s="110"/>
      <c r="J41" s="110"/>
      <c r="K41" s="111"/>
      <c r="L41" s="111"/>
      <c r="M41" s="111"/>
      <c r="P41" s="47"/>
    </row>
    <row r="42" spans="1:16" ht="30" customHeight="1">
      <c r="A42" s="149"/>
      <c r="B42" s="148">
        <v>42090</v>
      </c>
      <c r="C42" s="119"/>
      <c r="D42" s="119"/>
      <c r="E42" s="120" t="s">
        <v>130</v>
      </c>
      <c r="F42" s="120" t="s">
        <v>131</v>
      </c>
      <c r="G42" s="156">
        <v>8</v>
      </c>
      <c r="H42" s="110"/>
      <c r="I42" s="110"/>
      <c r="J42" s="110"/>
      <c r="K42" s="111"/>
      <c r="L42" s="111"/>
      <c r="M42" s="111"/>
      <c r="P42" s="47"/>
    </row>
    <row r="43" spans="1:16" ht="45.75">
      <c r="A43" s="149"/>
      <c r="B43" s="148">
        <v>42093</v>
      </c>
      <c r="C43" s="119"/>
      <c r="D43" s="119"/>
      <c r="E43" s="120" t="s">
        <v>128</v>
      </c>
      <c r="F43" s="120" t="s">
        <v>129</v>
      </c>
      <c r="G43" s="156">
        <v>10</v>
      </c>
      <c r="H43" s="110"/>
      <c r="I43" s="110"/>
      <c r="J43" s="110"/>
      <c r="K43" s="111"/>
      <c r="L43" s="111"/>
      <c r="M43" s="111"/>
      <c r="P43" s="47"/>
    </row>
    <row r="44" spans="1:16" ht="30" customHeight="1">
      <c r="A44" s="149"/>
      <c r="B44" s="148">
        <v>42094</v>
      </c>
      <c r="C44" s="119"/>
      <c r="D44" s="119"/>
      <c r="E44" s="120" t="s">
        <v>130</v>
      </c>
      <c r="F44" s="120" t="s">
        <v>131</v>
      </c>
      <c r="G44" s="156">
        <v>8</v>
      </c>
      <c r="H44" s="110"/>
      <c r="I44" s="110"/>
      <c r="J44" s="110"/>
      <c r="K44" s="111"/>
      <c r="L44" s="111"/>
      <c r="M44" s="111"/>
      <c r="P44" s="47"/>
    </row>
    <row r="45" spans="1:16" ht="30" customHeight="1">
      <c r="A45" s="149"/>
      <c r="B45" s="148">
        <v>42095</v>
      </c>
      <c r="C45" s="119"/>
      <c r="D45" s="119"/>
      <c r="E45" s="120" t="s">
        <v>146</v>
      </c>
      <c r="F45" s="120" t="s">
        <v>131</v>
      </c>
      <c r="G45" s="156">
        <v>8</v>
      </c>
      <c r="H45" s="110"/>
      <c r="I45" s="110"/>
      <c r="J45" s="110"/>
      <c r="K45" s="111"/>
      <c r="L45" s="111"/>
      <c r="M45" s="111"/>
      <c r="P45" s="47"/>
    </row>
    <row r="46" spans="1:16" ht="30" customHeight="1">
      <c r="A46" s="149"/>
      <c r="B46" s="148">
        <v>42114</v>
      </c>
      <c r="C46" s="119"/>
      <c r="D46" s="119"/>
      <c r="E46" s="120" t="s">
        <v>147</v>
      </c>
      <c r="F46" s="120" t="s">
        <v>131</v>
      </c>
      <c r="G46" s="156">
        <v>8</v>
      </c>
      <c r="H46" s="110"/>
      <c r="I46" s="110"/>
      <c r="J46" s="110"/>
      <c r="K46" s="111"/>
      <c r="L46" s="111"/>
      <c r="M46" s="111"/>
      <c r="P46" s="47"/>
    </row>
    <row r="47" spans="1:16" ht="30" customHeight="1">
      <c r="A47" s="149"/>
      <c r="B47" s="148">
        <v>42115</v>
      </c>
      <c r="C47" s="119"/>
      <c r="D47" s="119"/>
      <c r="E47" s="120" t="s">
        <v>130</v>
      </c>
      <c r="F47" s="120" t="s">
        <v>131</v>
      </c>
      <c r="G47" s="156">
        <v>8</v>
      </c>
      <c r="H47" s="110"/>
      <c r="I47" s="110"/>
      <c r="J47" s="110"/>
      <c r="K47" s="111"/>
      <c r="L47" s="111"/>
      <c r="M47" s="111"/>
      <c r="P47" s="47"/>
    </row>
    <row r="48" spans="1:16" ht="60.75">
      <c r="A48" s="149"/>
      <c r="B48" s="148">
        <v>42116</v>
      </c>
      <c r="C48" s="119"/>
      <c r="D48" s="119"/>
      <c r="E48" s="120" t="s">
        <v>133</v>
      </c>
      <c r="F48" s="120" t="s">
        <v>131</v>
      </c>
      <c r="G48" s="156">
        <v>8</v>
      </c>
      <c r="H48" s="110"/>
      <c r="I48" s="110"/>
      <c r="J48" s="110"/>
      <c r="K48" s="111"/>
      <c r="L48" s="111"/>
      <c r="M48" s="111"/>
      <c r="P48" s="47"/>
    </row>
    <row r="49" spans="1:16" ht="30" customHeight="1">
      <c r="A49" s="149"/>
      <c r="B49" s="148">
        <v>42117</v>
      </c>
      <c r="C49" s="119"/>
      <c r="D49" s="119"/>
      <c r="E49" s="120" t="s">
        <v>148</v>
      </c>
      <c r="F49" s="120" t="s">
        <v>131</v>
      </c>
      <c r="G49" s="156">
        <v>8</v>
      </c>
      <c r="H49" s="110"/>
      <c r="I49" s="110"/>
      <c r="J49" s="110"/>
      <c r="K49" s="111"/>
      <c r="L49" s="111"/>
      <c r="M49" s="111"/>
      <c r="P49" s="47"/>
    </row>
    <row r="50" spans="1:16" ht="30" customHeight="1">
      <c r="A50" s="149"/>
      <c r="B50" s="148">
        <v>42121</v>
      </c>
      <c r="C50" s="119"/>
      <c r="D50" s="119"/>
      <c r="E50" s="120" t="s">
        <v>134</v>
      </c>
      <c r="F50" s="120" t="s">
        <v>131</v>
      </c>
      <c r="G50" s="156">
        <v>8</v>
      </c>
      <c r="H50" s="110"/>
      <c r="I50" s="110"/>
      <c r="J50" s="110"/>
      <c r="K50" s="111"/>
      <c r="L50" s="111"/>
      <c r="M50" s="111"/>
      <c r="P50" s="47"/>
    </row>
    <row r="51" spans="1:16" ht="30" customHeight="1">
      <c r="A51" s="149"/>
      <c r="B51" s="148">
        <v>42122</v>
      </c>
      <c r="C51" s="119"/>
      <c r="D51" s="119"/>
      <c r="E51" s="120" t="s">
        <v>149</v>
      </c>
      <c r="F51" s="120" t="s">
        <v>131</v>
      </c>
      <c r="G51" s="156">
        <v>8</v>
      </c>
      <c r="H51" s="110"/>
      <c r="I51" s="110"/>
      <c r="J51" s="110"/>
      <c r="K51" s="111"/>
      <c r="L51" s="111"/>
      <c r="M51" s="111"/>
      <c r="P51" s="47"/>
    </row>
    <row r="52" spans="1:16" ht="60.75">
      <c r="A52" s="149"/>
      <c r="B52" s="148">
        <v>42123</v>
      </c>
      <c r="C52" s="119"/>
      <c r="D52" s="119"/>
      <c r="E52" s="120" t="s">
        <v>133</v>
      </c>
      <c r="F52" s="120" t="s">
        <v>131</v>
      </c>
      <c r="G52" s="156">
        <v>8</v>
      </c>
      <c r="H52" s="110"/>
      <c r="I52" s="110"/>
      <c r="J52" s="110"/>
      <c r="K52" s="111"/>
      <c r="L52" s="111"/>
      <c r="M52" s="111"/>
      <c r="P52" s="47"/>
    </row>
    <row r="53" spans="1:16" ht="30" customHeight="1">
      <c r="A53" s="149"/>
      <c r="B53" s="148">
        <v>42124</v>
      </c>
      <c r="C53" s="119"/>
      <c r="D53" s="119"/>
      <c r="E53" s="120" t="s">
        <v>150</v>
      </c>
      <c r="F53" s="120" t="s">
        <v>131</v>
      </c>
      <c r="G53" s="156">
        <v>8</v>
      </c>
      <c r="H53" s="110"/>
      <c r="I53" s="110"/>
      <c r="J53" s="110"/>
      <c r="K53" s="111"/>
      <c r="L53" s="111"/>
      <c r="M53" s="111"/>
      <c r="P53" s="47"/>
    </row>
    <row r="54" spans="1:16" ht="27" customHeight="1">
      <c r="A54" s="149"/>
      <c r="B54" s="121"/>
      <c r="C54" s="117"/>
      <c r="D54" s="117"/>
      <c r="E54" s="117"/>
      <c r="F54" s="117" t="s">
        <v>18</v>
      </c>
      <c r="G54" s="110">
        <f>SUM(G15:G53)</f>
        <v>334</v>
      </c>
      <c r="H54" s="110">
        <f>SUM(H15:H15)</f>
        <v>0</v>
      </c>
      <c r="I54" s="110">
        <f>SUM(I15:I15)</f>
        <v>0</v>
      </c>
      <c r="J54" s="110">
        <f>SUM(J15:J15)</f>
        <v>0</v>
      </c>
      <c r="K54" s="111">
        <v>0</v>
      </c>
      <c r="L54" s="111">
        <f>SUM(L15:L15)</f>
        <v>0</v>
      </c>
      <c r="M54" s="111">
        <f>SUM(M15:M15)</f>
        <v>0</v>
      </c>
    </row>
    <row r="55" spans="1:16" ht="27" customHeight="1">
      <c r="A55" s="149"/>
      <c r="B55" s="121"/>
      <c r="C55" s="117"/>
      <c r="D55" s="117"/>
      <c r="E55" s="117"/>
      <c r="F55" s="117" t="s">
        <v>19</v>
      </c>
      <c r="G55" s="111">
        <v>0.45</v>
      </c>
      <c r="H55" s="111">
        <v>0.24</v>
      </c>
      <c r="I55" s="111">
        <v>0.2</v>
      </c>
      <c r="J55" s="111">
        <v>0.05</v>
      </c>
      <c r="K55" s="112"/>
      <c r="L55" s="112"/>
      <c r="M55" s="112"/>
    </row>
    <row r="56" spans="1:16" ht="27" customHeight="1">
      <c r="A56" s="149"/>
      <c r="B56" s="121"/>
      <c r="C56" s="117"/>
      <c r="D56" s="117"/>
      <c r="E56" s="117"/>
      <c r="F56" s="117" t="s">
        <v>20</v>
      </c>
      <c r="G56" s="111">
        <f>G54*G55</f>
        <v>150.30000000000001</v>
      </c>
      <c r="H56" s="111">
        <f>H54*H55</f>
        <v>0</v>
      </c>
      <c r="I56" s="111">
        <f>I54*I55</f>
        <v>0</v>
      </c>
      <c r="J56" s="111">
        <f>J54*J55</f>
        <v>0</v>
      </c>
      <c r="K56" s="112"/>
      <c r="L56" s="112"/>
      <c r="M56" s="112"/>
    </row>
    <row r="57" spans="1:16" ht="15.75">
      <c r="A57" s="149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</row>
    <row r="58" spans="1:16" ht="15.75">
      <c r="A58" s="149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</row>
    <row r="59" spans="1:16" ht="15.75">
      <c r="A59" s="149"/>
      <c r="B59" s="122" t="s">
        <v>21</v>
      </c>
      <c r="C59" s="122"/>
      <c r="D59" s="115"/>
      <c r="E59" s="115"/>
      <c r="F59" s="115"/>
      <c r="G59" s="115"/>
      <c r="H59" s="115"/>
      <c r="I59" s="115"/>
      <c r="J59" s="115"/>
      <c r="K59" s="115"/>
      <c r="L59" s="115"/>
      <c r="M59" s="115"/>
    </row>
    <row r="60" spans="1:16" ht="19.149999999999999" customHeight="1">
      <c r="A60" s="149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</row>
    <row r="61" spans="1:16" ht="47.25">
      <c r="A61" s="149"/>
      <c r="B61" s="210" t="s">
        <v>5</v>
      </c>
      <c r="C61" s="211"/>
      <c r="D61" s="212"/>
      <c r="E61" s="116" t="s">
        <v>6</v>
      </c>
      <c r="F61" s="116" t="s">
        <v>7</v>
      </c>
      <c r="G61" s="116" t="s">
        <v>8</v>
      </c>
      <c r="H61" s="116" t="s">
        <v>9</v>
      </c>
      <c r="I61" s="116" t="s">
        <v>10</v>
      </c>
      <c r="J61" s="116" t="s">
        <v>11</v>
      </c>
      <c r="K61" s="116" t="s">
        <v>12</v>
      </c>
      <c r="L61" s="116" t="s">
        <v>13</v>
      </c>
      <c r="M61" s="116" t="s">
        <v>14</v>
      </c>
    </row>
    <row r="62" spans="1:16" ht="31.5">
      <c r="A62" s="149"/>
      <c r="B62" s="123" t="s">
        <v>15</v>
      </c>
      <c r="C62" s="124" t="s">
        <v>16</v>
      </c>
      <c r="D62" s="124" t="s">
        <v>17</v>
      </c>
      <c r="E62" s="117"/>
      <c r="F62" s="117"/>
      <c r="G62" s="117"/>
      <c r="H62" s="117"/>
      <c r="I62" s="117"/>
      <c r="J62" s="117"/>
      <c r="K62" s="117"/>
      <c r="L62" s="117"/>
      <c r="M62" s="117"/>
    </row>
    <row r="63" spans="1:16" ht="32.1" customHeight="1">
      <c r="A63" s="149"/>
      <c r="B63" s="148"/>
      <c r="C63" s="119"/>
      <c r="D63" s="119"/>
      <c r="E63" s="120"/>
      <c r="F63" s="120"/>
      <c r="G63" s="110"/>
      <c r="H63" s="110"/>
      <c r="I63" s="110"/>
      <c r="J63" s="110"/>
      <c r="K63" s="111"/>
      <c r="L63" s="111"/>
      <c r="M63" s="111"/>
    </row>
    <row r="64" spans="1:16" ht="30" customHeight="1">
      <c r="A64" s="149"/>
      <c r="B64" s="121"/>
      <c r="C64" s="117"/>
      <c r="D64" s="117"/>
      <c r="E64" s="117"/>
      <c r="F64" s="117" t="s">
        <v>18</v>
      </c>
      <c r="G64" s="110">
        <f>SUM(G63:G63)</f>
        <v>0</v>
      </c>
      <c r="H64" s="110">
        <v>0</v>
      </c>
      <c r="I64" s="110">
        <v>0</v>
      </c>
      <c r="J64" s="110">
        <v>0</v>
      </c>
      <c r="K64" s="111">
        <v>0</v>
      </c>
      <c r="L64" s="111">
        <v>0</v>
      </c>
      <c r="M64" s="111">
        <v>0</v>
      </c>
    </row>
    <row r="65" spans="1:13" ht="30" customHeight="1">
      <c r="A65" s="149"/>
      <c r="B65" s="121"/>
      <c r="C65" s="117"/>
      <c r="D65" s="117"/>
      <c r="E65" s="117"/>
      <c r="F65" s="117" t="s">
        <v>19</v>
      </c>
      <c r="G65" s="111">
        <v>0.45</v>
      </c>
      <c r="H65" s="111">
        <v>0.24</v>
      </c>
      <c r="I65" s="111">
        <v>0.2</v>
      </c>
      <c r="J65" s="111">
        <v>0.05</v>
      </c>
      <c r="K65" s="112"/>
      <c r="L65" s="112"/>
      <c r="M65" s="112"/>
    </row>
    <row r="66" spans="1:13" ht="30" customHeight="1">
      <c r="A66" s="149"/>
      <c r="B66" s="121"/>
      <c r="C66" s="117"/>
      <c r="D66" s="117"/>
      <c r="E66" s="117"/>
      <c r="F66" s="117" t="s">
        <v>20</v>
      </c>
      <c r="G66" s="111">
        <f>G64*G65</f>
        <v>0</v>
      </c>
      <c r="H66" s="111">
        <f>H64*H65</f>
        <v>0</v>
      </c>
      <c r="I66" s="111">
        <f>I64*I65</f>
        <v>0</v>
      </c>
      <c r="J66" s="111">
        <f>J64*J65</f>
        <v>0</v>
      </c>
      <c r="K66" s="112"/>
      <c r="L66" s="112"/>
      <c r="M66" s="112"/>
    </row>
    <row r="67" spans="1:13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</row>
    <row r="68" spans="1:13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</row>
    <row r="69" spans="1:13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</row>
    <row r="70" spans="1:13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</row>
    <row r="71" spans="1:13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</row>
    <row r="72" spans="1:13">
      <c r="A72" s="149"/>
      <c r="B72" s="145"/>
      <c r="C72" s="145"/>
      <c r="D72" s="145"/>
      <c r="E72" s="145"/>
      <c r="F72" s="145"/>
      <c r="G72" s="145"/>
      <c r="H72" s="145"/>
      <c r="I72" s="145"/>
      <c r="J72" s="145"/>
      <c r="K72" s="149"/>
      <c r="L72" s="149"/>
      <c r="M72" s="149"/>
    </row>
    <row r="73" spans="1:13">
      <c r="A73" s="149"/>
      <c r="B73" s="145"/>
      <c r="C73" s="145"/>
      <c r="D73" s="145"/>
      <c r="E73" s="145"/>
      <c r="F73" s="145"/>
      <c r="G73" s="145"/>
      <c r="H73" s="145"/>
      <c r="I73" s="145"/>
      <c r="J73" s="145"/>
      <c r="K73" s="149"/>
      <c r="L73" s="149"/>
      <c r="M73" s="149"/>
    </row>
    <row r="74" spans="1:13">
      <c r="A74" s="149"/>
      <c r="B74" s="145"/>
      <c r="C74" s="145"/>
      <c r="D74" s="145"/>
      <c r="E74" s="145"/>
      <c r="F74" s="145"/>
      <c r="G74" s="145"/>
      <c r="H74" s="145"/>
      <c r="I74" s="145"/>
      <c r="J74" s="145"/>
      <c r="K74" s="149"/>
      <c r="L74" s="149"/>
      <c r="M74" s="149"/>
    </row>
    <row r="75" spans="1:13">
      <c r="A75" s="149"/>
      <c r="B75" s="145"/>
      <c r="C75" s="145"/>
      <c r="D75" s="145"/>
      <c r="E75" s="145"/>
      <c r="F75" s="145"/>
      <c r="G75" s="145"/>
      <c r="H75" s="145"/>
      <c r="I75" s="145"/>
      <c r="J75" s="145"/>
      <c r="K75" s="149"/>
      <c r="L75" s="149"/>
      <c r="M75" s="149"/>
    </row>
    <row r="76" spans="1:13">
      <c r="A76" s="149"/>
      <c r="B76" s="145"/>
      <c r="C76" s="145"/>
      <c r="D76" s="145"/>
      <c r="E76" s="145"/>
      <c r="F76" s="145"/>
      <c r="G76" s="145"/>
      <c r="H76" s="145"/>
      <c r="I76" s="145"/>
      <c r="J76" s="145"/>
      <c r="K76" s="149"/>
      <c r="L76" s="149"/>
      <c r="M76" s="149"/>
    </row>
    <row r="77" spans="1:13">
      <c r="A77" s="149"/>
      <c r="B77" s="145"/>
      <c r="C77" s="145"/>
      <c r="D77" s="145"/>
      <c r="E77" s="145"/>
      <c r="F77" s="145"/>
      <c r="G77" s="145"/>
      <c r="H77" s="145"/>
      <c r="I77" s="145"/>
      <c r="J77" s="145"/>
      <c r="K77" s="149"/>
      <c r="L77" s="149"/>
      <c r="M77" s="149"/>
    </row>
    <row r="78" spans="1:13">
      <c r="A78" s="149"/>
      <c r="B78" s="145"/>
      <c r="C78" s="145"/>
      <c r="D78" s="145"/>
      <c r="E78" s="145"/>
      <c r="F78" s="145"/>
      <c r="G78" s="145"/>
      <c r="H78" s="145"/>
      <c r="I78" s="145"/>
      <c r="J78" s="145"/>
      <c r="K78" s="149"/>
      <c r="L78" s="149"/>
      <c r="M78" s="149"/>
    </row>
    <row r="79" spans="1:13" ht="15.75">
      <c r="A79" s="149"/>
      <c r="B79" s="220" t="s">
        <v>151</v>
      </c>
      <c r="C79" s="220"/>
      <c r="D79" s="220"/>
      <c r="E79" s="115"/>
      <c r="F79" s="115"/>
      <c r="G79" s="115"/>
      <c r="H79" s="115"/>
      <c r="I79" s="115"/>
      <c r="J79" s="115"/>
      <c r="K79" s="149"/>
      <c r="L79" s="149"/>
      <c r="M79" s="149"/>
    </row>
    <row r="80" spans="1:13" ht="15.75">
      <c r="A80" s="149"/>
      <c r="B80" s="115"/>
      <c r="C80" s="115"/>
      <c r="D80" s="115"/>
      <c r="E80" s="115"/>
      <c r="F80" s="115"/>
      <c r="G80" s="115"/>
      <c r="H80" s="115"/>
      <c r="I80" s="115"/>
      <c r="J80" s="115"/>
      <c r="K80" s="149"/>
      <c r="L80" s="149"/>
      <c r="M80" s="149"/>
    </row>
    <row r="81" spans="1:13" ht="15.75">
      <c r="A81" s="149"/>
      <c r="B81" s="221" t="s">
        <v>152</v>
      </c>
      <c r="C81" s="222"/>
      <c r="D81" s="222"/>
      <c r="E81" s="223"/>
      <c r="F81" s="216" t="s">
        <v>153</v>
      </c>
      <c r="G81" s="217"/>
      <c r="H81" s="180"/>
      <c r="I81" s="115"/>
      <c r="J81" s="115"/>
      <c r="K81" s="149"/>
      <c r="L81" s="149"/>
      <c r="M81" s="149"/>
    </row>
    <row r="82" spans="1:13" ht="15.75">
      <c r="A82" s="149"/>
      <c r="B82" s="224"/>
      <c r="C82" s="225"/>
      <c r="D82" s="225"/>
      <c r="E82" s="226"/>
      <c r="F82" s="218" t="s">
        <v>154</v>
      </c>
      <c r="G82" s="219"/>
      <c r="H82" s="236" t="s">
        <v>155</v>
      </c>
      <c r="I82" s="237"/>
      <c r="J82" s="238"/>
      <c r="K82" s="149"/>
      <c r="L82" s="149"/>
      <c r="M82" s="149"/>
    </row>
    <row r="83" spans="1:13" ht="15.75">
      <c r="A83" s="149"/>
      <c r="B83" s="224"/>
      <c r="C83" s="225"/>
      <c r="D83" s="225"/>
      <c r="E83" s="226"/>
      <c r="F83" s="110" t="s">
        <v>156</v>
      </c>
      <c r="G83" s="110" t="s">
        <v>157</v>
      </c>
      <c r="H83" s="239"/>
      <c r="I83" s="240"/>
      <c r="J83" s="241"/>
      <c r="K83" s="149"/>
      <c r="L83" s="149"/>
      <c r="M83" s="149"/>
    </row>
    <row r="84" spans="1:13" ht="15.75">
      <c r="A84" s="149"/>
      <c r="B84" s="227"/>
      <c r="C84" s="228"/>
      <c r="D84" s="228"/>
      <c r="E84" s="229"/>
      <c r="F84" s="181">
        <v>42112</v>
      </c>
      <c r="G84" s="181">
        <v>42202</v>
      </c>
      <c r="H84" s="182"/>
      <c r="I84" s="183" t="s">
        <v>158</v>
      </c>
      <c r="J84" s="184">
        <v>28.49</v>
      </c>
      <c r="K84" s="149"/>
      <c r="L84" s="149"/>
      <c r="M84" s="149"/>
    </row>
    <row r="85" spans="1:13" ht="15.75">
      <c r="A85" s="149"/>
      <c r="B85" s="185"/>
      <c r="C85" s="185"/>
      <c r="D85" s="185"/>
      <c r="E85" s="185"/>
      <c r="F85" s="181"/>
      <c r="G85" s="181"/>
      <c r="H85" s="182"/>
      <c r="I85" s="183" t="s">
        <v>158</v>
      </c>
      <c r="J85" s="163"/>
      <c r="K85" s="149"/>
      <c r="L85" s="149"/>
      <c r="M85" s="149"/>
    </row>
    <row r="86" spans="1:13" ht="15.75">
      <c r="A86" s="149"/>
      <c r="B86" s="185"/>
      <c r="C86" s="185"/>
      <c r="D86" s="185"/>
      <c r="E86" s="185"/>
      <c r="F86" s="186"/>
      <c r="G86" s="181"/>
      <c r="H86" s="182"/>
      <c r="I86" s="183" t="s">
        <v>158</v>
      </c>
      <c r="J86" s="187"/>
      <c r="K86" s="149"/>
      <c r="L86" s="149"/>
      <c r="M86" s="149"/>
    </row>
    <row r="87" spans="1:13" ht="15.75">
      <c r="A87" s="149"/>
      <c r="B87" s="185"/>
      <c r="C87" s="185"/>
      <c r="D87" s="185"/>
      <c r="E87" s="185"/>
      <c r="F87" s="181"/>
      <c r="G87" s="181"/>
      <c r="H87" s="182"/>
      <c r="I87" s="183" t="s">
        <v>158</v>
      </c>
      <c r="J87" s="187"/>
      <c r="K87" s="149"/>
      <c r="L87" s="149"/>
      <c r="M87" s="149"/>
    </row>
    <row r="88" spans="1:13" ht="15.75">
      <c r="A88" s="149"/>
      <c r="B88" s="185"/>
      <c r="C88" s="185"/>
      <c r="D88" s="185"/>
      <c r="E88" s="185"/>
      <c r="F88" s="181"/>
      <c r="G88" s="181"/>
      <c r="H88" s="182"/>
      <c r="I88" s="183" t="s">
        <v>158</v>
      </c>
      <c r="J88" s="187"/>
      <c r="K88" s="149"/>
      <c r="L88" s="149"/>
      <c r="M88" s="149"/>
    </row>
    <row r="89" spans="1:13" ht="15.75">
      <c r="A89" s="149"/>
      <c r="B89" s="115"/>
      <c r="C89" s="115"/>
      <c r="D89" s="115"/>
      <c r="E89" s="115"/>
      <c r="F89" s="115"/>
      <c r="G89" s="115"/>
      <c r="H89" s="182"/>
      <c r="I89" s="182"/>
      <c r="J89" s="182"/>
      <c r="K89" s="149"/>
      <c r="L89" s="149"/>
      <c r="M89" s="149"/>
    </row>
    <row r="90" spans="1:13" ht="15.75">
      <c r="A90" s="149"/>
      <c r="B90" s="221" t="s">
        <v>159</v>
      </c>
      <c r="C90" s="222"/>
      <c r="D90" s="222"/>
      <c r="E90" s="223"/>
      <c r="F90" s="216" t="s">
        <v>153</v>
      </c>
      <c r="G90" s="217"/>
      <c r="H90" s="188"/>
      <c r="I90" s="182"/>
      <c r="J90" s="182"/>
      <c r="K90" s="149"/>
      <c r="L90" s="149"/>
      <c r="M90" s="149"/>
    </row>
    <row r="91" spans="1:13" ht="15.75">
      <c r="A91" s="149"/>
      <c r="B91" s="224"/>
      <c r="C91" s="225"/>
      <c r="D91" s="225"/>
      <c r="E91" s="226"/>
      <c r="F91" s="218" t="s">
        <v>154</v>
      </c>
      <c r="G91" s="219"/>
      <c r="H91" s="230" t="s">
        <v>160</v>
      </c>
      <c r="I91" s="231"/>
      <c r="J91" s="232"/>
      <c r="K91" s="149"/>
      <c r="L91" s="149"/>
      <c r="M91" s="149"/>
    </row>
    <row r="92" spans="1:13" ht="15.75">
      <c r="A92" s="149"/>
      <c r="B92" s="224"/>
      <c r="C92" s="225"/>
      <c r="D92" s="225"/>
      <c r="E92" s="226"/>
      <c r="F92" s="110" t="s">
        <v>156</v>
      </c>
      <c r="G92" s="110" t="s">
        <v>157</v>
      </c>
      <c r="H92" s="233"/>
      <c r="I92" s="234"/>
      <c r="J92" s="235"/>
      <c r="K92" s="149"/>
      <c r="L92" s="149"/>
      <c r="M92" s="149"/>
    </row>
    <row r="93" spans="1:13" ht="15.75">
      <c r="A93" s="149"/>
      <c r="B93" s="227"/>
      <c r="C93" s="228"/>
      <c r="D93" s="228"/>
      <c r="E93" s="229"/>
      <c r="F93" s="110"/>
      <c r="G93" s="110"/>
      <c r="H93" s="182"/>
      <c r="I93" s="183" t="s">
        <v>158</v>
      </c>
      <c r="J93" s="189"/>
      <c r="K93" s="149"/>
      <c r="L93" s="149"/>
      <c r="M93" s="149"/>
    </row>
    <row r="94" spans="1:13" ht="15.75">
      <c r="A94" s="149"/>
      <c r="B94" s="115"/>
      <c r="C94" s="115"/>
      <c r="D94" s="115"/>
      <c r="E94" s="115"/>
      <c r="F94" s="115"/>
      <c r="G94" s="115"/>
      <c r="H94" s="182"/>
      <c r="I94" s="182"/>
      <c r="J94" s="182"/>
      <c r="K94" s="149"/>
      <c r="L94" s="149"/>
      <c r="M94" s="149"/>
    </row>
    <row r="95" spans="1:13" ht="15.75">
      <c r="A95" s="149"/>
      <c r="B95" s="221" t="s">
        <v>161</v>
      </c>
      <c r="C95" s="222"/>
      <c r="D95" s="222"/>
      <c r="E95" s="223"/>
      <c r="F95" s="216" t="s">
        <v>153</v>
      </c>
      <c r="G95" s="217"/>
      <c r="H95" s="182"/>
      <c r="I95" s="182"/>
      <c r="J95" s="182"/>
      <c r="K95" s="149"/>
      <c r="L95" s="149"/>
      <c r="M95" s="149"/>
    </row>
    <row r="96" spans="1:13" ht="15.75">
      <c r="A96" s="149"/>
      <c r="B96" s="224"/>
      <c r="C96" s="225"/>
      <c r="D96" s="225"/>
      <c r="E96" s="226"/>
      <c r="F96" s="218" t="s">
        <v>154</v>
      </c>
      <c r="G96" s="219"/>
      <c r="H96" s="230" t="s">
        <v>160</v>
      </c>
      <c r="I96" s="231"/>
      <c r="J96" s="232"/>
      <c r="K96" s="149"/>
      <c r="L96" s="149"/>
      <c r="M96" s="149"/>
    </row>
    <row r="97" spans="1:13" ht="15.75">
      <c r="A97" s="149"/>
      <c r="B97" s="224"/>
      <c r="C97" s="225"/>
      <c r="D97" s="225"/>
      <c r="E97" s="226"/>
      <c r="F97" s="110" t="s">
        <v>156</v>
      </c>
      <c r="G97" s="110" t="s">
        <v>157</v>
      </c>
      <c r="H97" s="233"/>
      <c r="I97" s="234"/>
      <c r="J97" s="235"/>
      <c r="K97" s="149"/>
      <c r="L97" s="149"/>
      <c r="M97" s="149"/>
    </row>
    <row r="98" spans="1:13" ht="15.75">
      <c r="A98" s="149"/>
      <c r="B98" s="227"/>
      <c r="C98" s="228"/>
      <c r="D98" s="228"/>
      <c r="E98" s="229"/>
      <c r="F98" s="190"/>
      <c r="G98" s="190"/>
      <c r="H98" s="182"/>
      <c r="I98" s="183"/>
      <c r="J98" s="189"/>
      <c r="K98" s="149"/>
      <c r="L98" s="149"/>
      <c r="M98" s="149"/>
    </row>
    <row r="99" spans="1:13" ht="15.75">
      <c r="A99" s="149"/>
      <c r="B99" s="185"/>
      <c r="C99" s="185"/>
      <c r="D99" s="185"/>
      <c r="E99" s="185"/>
      <c r="F99" s="186"/>
      <c r="G99" s="181"/>
      <c r="H99" s="182"/>
      <c r="I99" s="183"/>
      <c r="J99" s="191"/>
      <c r="K99" s="149"/>
      <c r="L99" s="149"/>
      <c r="M99" s="149"/>
    </row>
    <row r="100" spans="1:13" ht="15.75">
      <c r="A100" s="149"/>
      <c r="B100" s="185"/>
      <c r="C100" s="185"/>
      <c r="D100" s="185"/>
      <c r="E100" s="185"/>
      <c r="F100" s="186"/>
      <c r="G100" s="181"/>
      <c r="H100" s="182"/>
      <c r="I100" s="183"/>
      <c r="J100" s="191"/>
      <c r="K100" s="149"/>
      <c r="L100" s="149"/>
      <c r="M100" s="149"/>
    </row>
    <row r="101" spans="1:13" ht="15.75">
      <c r="A101" s="149"/>
      <c r="B101" s="185"/>
      <c r="C101" s="185"/>
      <c r="D101" s="185"/>
      <c r="E101" s="185"/>
      <c r="F101" s="192"/>
      <c r="G101" s="192"/>
      <c r="H101" s="182"/>
      <c r="I101" s="183"/>
      <c r="J101" s="191"/>
      <c r="K101" s="149"/>
      <c r="L101" s="149"/>
      <c r="M101" s="149"/>
    </row>
    <row r="102" spans="1:13" ht="15.75">
      <c r="A102" s="149"/>
      <c r="B102" s="115"/>
      <c r="C102" s="115"/>
      <c r="D102" s="115"/>
      <c r="E102" s="115"/>
      <c r="F102" s="115"/>
      <c r="G102" s="115"/>
      <c r="H102" s="182"/>
      <c r="I102" s="182"/>
      <c r="J102" s="182"/>
      <c r="K102" s="149"/>
      <c r="L102" s="149"/>
      <c r="M102" s="149"/>
    </row>
    <row r="103" spans="1:13" ht="15.75">
      <c r="A103" s="149"/>
      <c r="B103" s="221" t="s">
        <v>162</v>
      </c>
      <c r="C103" s="222"/>
      <c r="D103" s="222"/>
      <c r="E103" s="223"/>
      <c r="F103" s="216" t="s">
        <v>153</v>
      </c>
      <c r="G103" s="217"/>
      <c r="H103" s="182"/>
      <c r="I103" s="182"/>
      <c r="J103" s="182"/>
      <c r="K103" s="149"/>
      <c r="L103" s="149"/>
      <c r="M103" s="149"/>
    </row>
    <row r="104" spans="1:13" ht="15.75">
      <c r="A104" s="149"/>
      <c r="B104" s="224"/>
      <c r="C104" s="225"/>
      <c r="D104" s="225"/>
      <c r="E104" s="226"/>
      <c r="F104" s="218" t="s">
        <v>154</v>
      </c>
      <c r="G104" s="219"/>
      <c r="H104" s="230" t="s">
        <v>160</v>
      </c>
      <c r="I104" s="231"/>
      <c r="J104" s="232"/>
      <c r="K104" s="149"/>
      <c r="L104" s="149"/>
      <c r="M104" s="149"/>
    </row>
    <row r="105" spans="1:13" ht="15.75">
      <c r="A105" s="149"/>
      <c r="B105" s="224"/>
      <c r="C105" s="225"/>
      <c r="D105" s="225"/>
      <c r="E105" s="226"/>
      <c r="F105" s="110" t="s">
        <v>156</v>
      </c>
      <c r="G105" s="110" t="s">
        <v>157</v>
      </c>
      <c r="H105" s="233"/>
      <c r="I105" s="234"/>
      <c r="J105" s="235"/>
      <c r="K105" s="149"/>
      <c r="L105" s="149"/>
      <c r="M105" s="149"/>
    </row>
    <row r="106" spans="1:13" ht="15.75">
      <c r="A106" s="149"/>
      <c r="B106" s="227"/>
      <c r="C106" s="228"/>
      <c r="D106" s="228"/>
      <c r="E106" s="229"/>
      <c r="F106" s="190"/>
      <c r="G106" s="190"/>
      <c r="H106" s="182"/>
      <c r="I106" s="183" t="s">
        <v>158</v>
      </c>
      <c r="J106" s="193"/>
      <c r="K106" s="149"/>
      <c r="L106" s="149"/>
      <c r="M106" s="149"/>
    </row>
    <row r="107" spans="1:13" ht="15.75">
      <c r="A107" s="149"/>
      <c r="B107" s="185"/>
      <c r="C107" s="185"/>
      <c r="D107" s="185"/>
      <c r="E107" s="185"/>
      <c r="F107" s="181"/>
      <c r="G107" s="194"/>
      <c r="H107" s="182"/>
      <c r="I107" s="183"/>
      <c r="J107" s="193"/>
      <c r="K107" s="149"/>
      <c r="L107" s="149"/>
      <c r="M107" s="149"/>
    </row>
    <row r="108" spans="1:13" ht="15.75">
      <c r="A108" s="149"/>
      <c r="B108" s="115"/>
      <c r="C108" s="115"/>
      <c r="D108" s="115"/>
      <c r="E108" s="115"/>
      <c r="F108" s="115"/>
      <c r="G108" s="115"/>
      <c r="H108" s="182"/>
      <c r="I108" s="183" t="s">
        <v>158</v>
      </c>
      <c r="J108" s="191"/>
      <c r="K108" s="149"/>
      <c r="L108" s="149"/>
      <c r="M108" s="149"/>
    </row>
    <row r="109" spans="1:13" ht="15.75">
      <c r="A109" s="149"/>
      <c r="B109" s="115"/>
      <c r="C109" s="115"/>
      <c r="D109" s="115"/>
      <c r="E109" s="115"/>
      <c r="F109" s="115"/>
      <c r="G109" s="115"/>
      <c r="H109" s="182"/>
      <c r="I109" s="183"/>
      <c r="J109" s="195"/>
      <c r="K109" s="149"/>
      <c r="L109" s="149"/>
      <c r="M109" s="149"/>
    </row>
    <row r="110" spans="1:13" ht="16.5" thickBot="1">
      <c r="A110" s="149"/>
      <c r="B110" s="115"/>
      <c r="C110" s="115"/>
      <c r="D110" s="115"/>
      <c r="E110" s="115"/>
      <c r="F110" s="126" t="s">
        <v>163</v>
      </c>
      <c r="G110" s="115"/>
      <c r="H110" s="115"/>
      <c r="I110" s="196" t="s">
        <v>158</v>
      </c>
      <c r="J110" s="197">
        <f>SUM(J84:J88)</f>
        <v>28.49</v>
      </c>
      <c r="K110" s="149"/>
      <c r="L110" s="149"/>
      <c r="M110" s="149"/>
    </row>
    <row r="111" spans="1:13" ht="15.75" thickTop="1">
      <c r="A111" s="149"/>
      <c r="B111" s="145"/>
      <c r="C111" s="145"/>
      <c r="D111" s="145"/>
      <c r="E111" s="145"/>
      <c r="F111" s="145"/>
      <c r="G111" s="145"/>
      <c r="H111" s="145"/>
      <c r="I111" s="145"/>
      <c r="J111" s="145"/>
      <c r="K111" s="149"/>
      <c r="L111" s="149"/>
      <c r="M111" s="149"/>
    </row>
  </sheetData>
  <sheetProtection password="C4AE" sheet="1" objects="1" scenarios="1"/>
  <mergeCells count="20">
    <mergeCell ref="B103:E106"/>
    <mergeCell ref="F103:G103"/>
    <mergeCell ref="F104:G104"/>
    <mergeCell ref="H104:J105"/>
    <mergeCell ref="H82:J83"/>
    <mergeCell ref="B90:E93"/>
    <mergeCell ref="F90:G90"/>
    <mergeCell ref="F91:G91"/>
    <mergeCell ref="H91:J92"/>
    <mergeCell ref="B95:E98"/>
    <mergeCell ref="F95:G95"/>
    <mergeCell ref="F96:G96"/>
    <mergeCell ref="H96:J97"/>
    <mergeCell ref="F81:G81"/>
    <mergeCell ref="F82:G82"/>
    <mergeCell ref="B6:D6"/>
    <mergeCell ref="B13:D13"/>
    <mergeCell ref="B61:D61"/>
    <mergeCell ref="B79:D79"/>
    <mergeCell ref="B81:E84"/>
  </mergeCells>
  <dataValidations count="1">
    <dataValidation allowBlank="1" showInputMessage="1" showErrorMessage="1" sqref="K63 K15:K53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showGridLines="0" showRowColHeaders="0" zoomScale="75" zoomScaleNormal="75" workbookViewId="0">
      <selection activeCell="J24" sqref="J24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54" customFormat="1" ht="28.5" customHeight="1">
      <c r="A8" s="135"/>
      <c r="B8" s="131" t="s">
        <v>1</v>
      </c>
      <c r="C8" s="131"/>
      <c r="D8" s="132" t="s">
        <v>31</v>
      </c>
      <c r="E8" s="133"/>
      <c r="F8" s="134"/>
      <c r="G8" s="134"/>
      <c r="H8" s="135"/>
      <c r="I8" s="135"/>
      <c r="J8" s="135"/>
      <c r="K8" s="134"/>
      <c r="L8" s="134"/>
      <c r="M8" s="134"/>
    </row>
    <row r="9" spans="1:16" s="54" customFormat="1" ht="28.5" customHeight="1">
      <c r="A9" s="135"/>
      <c r="B9" s="131" t="s">
        <v>2</v>
      </c>
      <c r="C9" s="131"/>
      <c r="D9" s="136" t="s">
        <v>3</v>
      </c>
      <c r="E9" s="137"/>
      <c r="F9" s="134"/>
      <c r="G9" s="134"/>
      <c r="H9" s="135"/>
      <c r="I9" s="135"/>
      <c r="J9" s="135"/>
      <c r="K9" s="134"/>
      <c r="L9" s="134"/>
      <c r="M9" s="134"/>
    </row>
    <row r="10" spans="1:16" s="54" customFormat="1" ht="28.5" customHeight="1">
      <c r="A10" s="135"/>
      <c r="B10" s="140" t="s">
        <v>4</v>
      </c>
      <c r="C10" s="115"/>
      <c r="D10" s="139"/>
      <c r="E10" s="138"/>
      <c r="F10" s="134"/>
      <c r="G10" s="134"/>
      <c r="H10" s="135"/>
      <c r="I10" s="135"/>
      <c r="J10" s="135"/>
      <c r="K10" s="134"/>
      <c r="L10" s="134"/>
      <c r="M10" s="134"/>
    </row>
    <row r="11" spans="1:16" s="54" customFormat="1" ht="19.149999999999999" customHeight="1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</row>
    <row r="12" spans="1:16" ht="47.25">
      <c r="A12" s="149"/>
      <c r="B12" s="210" t="s">
        <v>5</v>
      </c>
      <c r="C12" s="211"/>
      <c r="D12" s="212"/>
      <c r="E12" s="116" t="s">
        <v>6</v>
      </c>
      <c r="F12" s="116" t="s">
        <v>7</v>
      </c>
      <c r="G12" s="116" t="s">
        <v>8</v>
      </c>
      <c r="H12" s="116" t="s">
        <v>9</v>
      </c>
      <c r="I12" s="116" t="s">
        <v>10</v>
      </c>
      <c r="J12" s="116" t="s">
        <v>11</v>
      </c>
      <c r="K12" s="116" t="s">
        <v>12</v>
      </c>
      <c r="L12" s="116" t="s">
        <v>13</v>
      </c>
      <c r="M12" s="116" t="s">
        <v>14</v>
      </c>
      <c r="N12" s="46"/>
      <c r="P12" s="47">
        <v>39173</v>
      </c>
    </row>
    <row r="13" spans="1:16" ht="31.5">
      <c r="A13" s="149"/>
      <c r="B13" s="123" t="s">
        <v>15</v>
      </c>
      <c r="C13" s="124" t="s">
        <v>16</v>
      </c>
      <c r="D13" s="124" t="s">
        <v>17</v>
      </c>
      <c r="E13" s="117"/>
      <c r="F13" s="117"/>
      <c r="G13" s="117"/>
      <c r="H13" s="117"/>
      <c r="I13" s="117"/>
      <c r="J13" s="117"/>
      <c r="K13" s="117"/>
      <c r="L13" s="117"/>
      <c r="M13" s="117"/>
      <c r="P13" s="47">
        <v>39203</v>
      </c>
    </row>
    <row r="14" spans="1:16" ht="27" customHeight="1">
      <c r="A14" s="149"/>
      <c r="B14" s="118" t="s">
        <v>44</v>
      </c>
      <c r="C14" s="119"/>
      <c r="D14" s="119"/>
      <c r="E14" s="120" t="s">
        <v>45</v>
      </c>
      <c r="F14" s="120"/>
      <c r="G14" s="110"/>
      <c r="H14" s="110"/>
      <c r="I14" s="110"/>
      <c r="J14" s="110"/>
      <c r="K14" s="111"/>
      <c r="L14" s="113"/>
      <c r="M14" s="113">
        <v>96</v>
      </c>
      <c r="P14" s="47">
        <v>39234</v>
      </c>
    </row>
    <row r="15" spans="1:16" ht="27" customHeight="1">
      <c r="A15" s="149"/>
      <c r="B15" s="121"/>
      <c r="C15" s="117"/>
      <c r="D15" s="117"/>
      <c r="E15" s="117"/>
      <c r="F15" s="117" t="s">
        <v>18</v>
      </c>
      <c r="G15" s="110">
        <f>SUM(G14:G14)</f>
        <v>0</v>
      </c>
      <c r="H15" s="110">
        <f>SUM(H14:H14)</f>
        <v>0</v>
      </c>
      <c r="I15" s="110">
        <f>SUM(I14:I14)</f>
        <v>0</v>
      </c>
      <c r="J15" s="110">
        <f>SUM(J14:J14)</f>
        <v>0</v>
      </c>
      <c r="K15" s="111">
        <f>SUM(K14:K14)</f>
        <v>0</v>
      </c>
      <c r="L15" s="111">
        <v>0</v>
      </c>
      <c r="M15" s="111">
        <f>SUM(M14)</f>
        <v>96</v>
      </c>
    </row>
    <row r="16" spans="1:16" ht="27" customHeight="1">
      <c r="A16" s="149"/>
      <c r="B16" s="121"/>
      <c r="C16" s="117"/>
      <c r="D16" s="117"/>
      <c r="E16" s="117"/>
      <c r="F16" s="117" t="s">
        <v>19</v>
      </c>
      <c r="G16" s="111">
        <v>0.45</v>
      </c>
      <c r="H16" s="111">
        <v>0.24</v>
      </c>
      <c r="I16" s="111">
        <v>0.2</v>
      </c>
      <c r="J16" s="111">
        <v>0.05</v>
      </c>
      <c r="K16" s="112"/>
      <c r="L16" s="114"/>
      <c r="M16" s="114"/>
    </row>
    <row r="17" spans="1:13" ht="27" customHeight="1">
      <c r="A17" s="149"/>
      <c r="B17" s="121"/>
      <c r="C17" s="117"/>
      <c r="D17" s="117"/>
      <c r="E17" s="117"/>
      <c r="F17" s="117" t="s">
        <v>20</v>
      </c>
      <c r="G17" s="111">
        <f>G15*G16</f>
        <v>0</v>
      </c>
      <c r="H17" s="111">
        <f>H15*H16</f>
        <v>0</v>
      </c>
      <c r="I17" s="111">
        <f>I15*I16</f>
        <v>0</v>
      </c>
      <c r="J17" s="111">
        <f>J15*J16</f>
        <v>0</v>
      </c>
      <c r="K17" s="112"/>
      <c r="L17" s="112"/>
      <c r="M17" s="112"/>
    </row>
    <row r="18" spans="1:13" ht="15.75">
      <c r="A18" s="149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22" t="s">
        <v>21</v>
      </c>
      <c r="C20" s="122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9.149999999999999" customHeight="1">
      <c r="A21" s="149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47.25">
      <c r="A22" s="149"/>
      <c r="B22" s="210" t="s">
        <v>5</v>
      </c>
      <c r="C22" s="211"/>
      <c r="D22" s="212"/>
      <c r="E22" s="116" t="s">
        <v>6</v>
      </c>
      <c r="F22" s="116" t="s">
        <v>7</v>
      </c>
      <c r="G22" s="116" t="s">
        <v>8</v>
      </c>
      <c r="H22" s="116" t="s">
        <v>9</v>
      </c>
      <c r="I22" s="116" t="s">
        <v>10</v>
      </c>
      <c r="J22" s="116" t="s">
        <v>11</v>
      </c>
      <c r="K22" s="116" t="s">
        <v>12</v>
      </c>
      <c r="L22" s="116" t="s">
        <v>13</v>
      </c>
      <c r="M22" s="116" t="s">
        <v>14</v>
      </c>
    </row>
    <row r="23" spans="1:13" ht="31.5">
      <c r="A23" s="149"/>
      <c r="B23" s="123" t="s">
        <v>15</v>
      </c>
      <c r="C23" s="124" t="s">
        <v>16</v>
      </c>
      <c r="D23" s="124" t="s">
        <v>17</v>
      </c>
      <c r="E23" s="117"/>
      <c r="F23" s="117"/>
      <c r="G23" s="117"/>
      <c r="H23" s="117"/>
      <c r="I23" s="117"/>
      <c r="J23" s="117"/>
      <c r="K23" s="117"/>
      <c r="L23" s="117"/>
      <c r="M23" s="117"/>
    </row>
    <row r="24" spans="1:13" ht="27" customHeight="1">
      <c r="A24" s="149"/>
      <c r="B24" s="148"/>
      <c r="C24" s="119"/>
      <c r="D24" s="119"/>
      <c r="E24" s="120"/>
      <c r="F24" s="120"/>
      <c r="G24" s="110"/>
      <c r="H24" s="110"/>
      <c r="I24" s="110"/>
      <c r="J24" s="110"/>
      <c r="K24" s="111"/>
      <c r="L24" s="113"/>
      <c r="M24" s="113"/>
    </row>
    <row r="25" spans="1:13" ht="27" customHeight="1">
      <c r="A25" s="149"/>
      <c r="B25" s="121"/>
      <c r="C25" s="117"/>
      <c r="D25" s="117"/>
      <c r="E25" s="117"/>
      <c r="F25" s="117" t="s">
        <v>18</v>
      </c>
      <c r="G25" s="110">
        <f>SUM(G24:G24)</f>
        <v>0</v>
      </c>
      <c r="H25" s="110">
        <f>SUM(H24:H24)</f>
        <v>0</v>
      </c>
      <c r="I25" s="110">
        <f>SUM(I24:I24)</f>
        <v>0</v>
      </c>
      <c r="J25" s="110">
        <f>SUM(J24:J24)</f>
        <v>0</v>
      </c>
      <c r="K25" s="111">
        <f>SUM(K24)</f>
        <v>0</v>
      </c>
      <c r="L25" s="111">
        <v>0</v>
      </c>
      <c r="M25" s="111">
        <v>0</v>
      </c>
    </row>
    <row r="26" spans="1:13" ht="27" customHeight="1">
      <c r="A26" s="149"/>
      <c r="B26" s="121"/>
      <c r="C26" s="117"/>
      <c r="D26" s="117"/>
      <c r="E26" s="117"/>
      <c r="F26" s="117" t="s">
        <v>19</v>
      </c>
      <c r="G26" s="111">
        <v>0.45</v>
      </c>
      <c r="H26" s="111">
        <v>0.24</v>
      </c>
      <c r="I26" s="111">
        <v>0.2</v>
      </c>
      <c r="J26" s="111">
        <v>0.05</v>
      </c>
      <c r="K26" s="114"/>
      <c r="L26" s="112"/>
      <c r="M26" s="112"/>
    </row>
    <row r="27" spans="1:13" ht="27" customHeight="1">
      <c r="A27" s="149"/>
      <c r="B27" s="121"/>
      <c r="C27" s="117"/>
      <c r="D27" s="117"/>
      <c r="E27" s="117"/>
      <c r="F27" s="117" t="s">
        <v>20</v>
      </c>
      <c r="G27" s="111">
        <f>G25*G26</f>
        <v>0</v>
      </c>
      <c r="H27" s="111">
        <f>H25*H26</f>
        <v>0</v>
      </c>
      <c r="I27" s="111">
        <f>I25*I26</f>
        <v>0</v>
      </c>
      <c r="J27" s="111">
        <f>J25*J26</f>
        <v>0</v>
      </c>
      <c r="K27" s="112"/>
      <c r="L27" s="112"/>
      <c r="M27" s="112"/>
    </row>
  </sheetData>
  <sheetProtection password="C4AE" sheet="1" objects="1" scenarios="1"/>
  <mergeCells count="3">
    <mergeCell ref="B6:D6"/>
    <mergeCell ref="B12:D12"/>
    <mergeCell ref="B22:D22"/>
  </mergeCells>
  <dataValidations count="1">
    <dataValidation allowBlank="1" showInputMessage="1" showErrorMessage="1" sqref="K14 K24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B6:P29"/>
  <sheetViews>
    <sheetView showGridLines="0" showRowColHeaders="0" zoomScale="75" zoomScaleNormal="75" zoomScaleSheetLayoutView="75" zoomScalePageLayoutView="75" workbookViewId="0">
      <selection activeCell="I26" sqref="I26"/>
    </sheetView>
  </sheetViews>
  <sheetFormatPr defaultRowHeight="15"/>
  <cols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164</v>
      </c>
      <c r="E8" s="4"/>
      <c r="F8" s="5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165</v>
      </c>
      <c r="E9" s="8"/>
      <c r="F9" s="8"/>
      <c r="G9" s="5"/>
      <c r="K9" s="5"/>
      <c r="L9" s="5"/>
      <c r="M9" s="5"/>
    </row>
    <row r="10" spans="2:16" s="6" customFormat="1" ht="26.25" customHeight="1">
      <c r="B10" s="2"/>
      <c r="C10" s="2"/>
      <c r="D10" s="9"/>
      <c r="E10" s="10"/>
      <c r="F10" s="10"/>
      <c r="G10" s="5"/>
      <c r="K10" s="5"/>
      <c r="L10" s="5"/>
      <c r="M10" s="5"/>
    </row>
    <row r="11" spans="2:16" s="6" customFormat="1" ht="26.25" customHeight="1">
      <c r="B11" s="11" t="s">
        <v>4</v>
      </c>
      <c r="C11" s="12"/>
      <c r="D11" s="9"/>
      <c r="E11" s="10"/>
      <c r="F11" s="10"/>
      <c r="G11" s="5"/>
      <c r="K11" s="5"/>
      <c r="L11" s="5"/>
      <c r="M11" s="5"/>
    </row>
    <row r="12" spans="2:16" s="6" customFormat="1" ht="18.75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0" customHeight="1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84" t="s">
        <v>166</v>
      </c>
      <c r="C15" s="17"/>
      <c r="D15" s="17"/>
      <c r="E15" s="43" t="s">
        <v>22</v>
      </c>
      <c r="F15" s="17"/>
      <c r="G15" s="17"/>
      <c r="H15" s="17"/>
      <c r="I15" s="17"/>
      <c r="J15" s="17"/>
      <c r="K15" s="17"/>
      <c r="L15" s="18">
        <v>630</v>
      </c>
      <c r="M15" s="17"/>
      <c r="P15" s="47"/>
    </row>
    <row r="16" spans="2:16" ht="30" customHeight="1">
      <c r="B16" s="84" t="s">
        <v>44</v>
      </c>
      <c r="C16" s="17"/>
      <c r="D16" s="17"/>
      <c r="E16" s="43" t="s">
        <v>45</v>
      </c>
      <c r="F16" s="17"/>
      <c r="G16" s="17"/>
      <c r="H16" s="17"/>
      <c r="I16" s="17"/>
      <c r="J16" s="17"/>
      <c r="K16" s="17"/>
      <c r="L16" s="18"/>
      <c r="M16" s="30">
        <v>121.94</v>
      </c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f t="shared" ref="G17:K17" si="0">SUM(G15:G15)</f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8">
        <f t="shared" si="0"/>
        <v>0</v>
      </c>
      <c r="L17" s="18">
        <f>SUM(L15:L15)</f>
        <v>630</v>
      </c>
      <c r="M17" s="18">
        <f>SUM(M15:M16)</f>
        <v>121.94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67"/>
      <c r="C26" s="17"/>
      <c r="D26" s="17"/>
      <c r="E26" s="43"/>
      <c r="F26" s="17"/>
      <c r="G26" s="17"/>
      <c r="H26" s="17"/>
      <c r="I26" s="17"/>
      <c r="J26" s="17"/>
      <c r="K26" s="17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pageMargins left="0.7" right="0.7" top="0.75" bottom="0.75" header="0.3" footer="0.3"/>
  <pageSetup paperSize="9" scale="67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"/>
  <sheetViews>
    <sheetView showGridLines="0" showRowColHeaders="0" zoomScale="75" zoomScaleNormal="75" workbookViewId="0">
      <selection activeCell="K27" sqref="K27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20.100000000000001" customHeight="1">
      <c r="A7" s="149"/>
      <c r="B7" s="209" t="s">
        <v>0</v>
      </c>
      <c r="C7" s="209"/>
      <c r="D7" s="209"/>
      <c r="E7" s="149"/>
      <c r="F7" s="149"/>
      <c r="G7" s="149"/>
      <c r="H7" s="149"/>
      <c r="I7" s="149"/>
      <c r="J7" s="149"/>
      <c r="K7" s="149"/>
      <c r="L7" s="149"/>
      <c r="M7" s="149"/>
    </row>
    <row r="8" spans="1:16" ht="18.75" customHeight="1">
      <c r="A8" s="149"/>
      <c r="B8" s="150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6" s="6" customFormat="1" ht="26.25" customHeight="1">
      <c r="A9" s="145"/>
      <c r="B9" s="126" t="s">
        <v>1</v>
      </c>
      <c r="C9" s="126"/>
      <c r="D9" s="142" t="s">
        <v>78</v>
      </c>
      <c r="E9" s="151"/>
      <c r="F9" s="144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 t="s">
        <v>79</v>
      </c>
      <c r="C10" s="126"/>
      <c r="D10" s="146" t="s">
        <v>3</v>
      </c>
      <c r="E10" s="147"/>
      <c r="F10" s="151"/>
      <c r="G10" s="151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26"/>
      <c r="C11" s="126"/>
      <c r="D11" s="145"/>
      <c r="E11" s="145"/>
      <c r="F11" s="145"/>
      <c r="G11" s="145"/>
      <c r="H11" s="145"/>
      <c r="I11" s="145"/>
      <c r="J11" s="145"/>
      <c r="K11" s="144"/>
      <c r="L11" s="144"/>
      <c r="M11" s="144"/>
    </row>
    <row r="12" spans="1:16" s="6" customFormat="1" ht="26.25" customHeight="1">
      <c r="A12" s="145"/>
      <c r="B12" s="140" t="s">
        <v>4</v>
      </c>
      <c r="C12" s="115"/>
      <c r="D12" s="145"/>
      <c r="E12" s="145"/>
      <c r="F12" s="145"/>
      <c r="G12" s="145"/>
      <c r="H12" s="145"/>
      <c r="I12" s="145"/>
      <c r="J12" s="145"/>
      <c r="K12" s="144"/>
      <c r="L12" s="144"/>
      <c r="M12" s="144"/>
    </row>
    <row r="13" spans="1:16" s="6" customFormat="1" ht="18.75" customHeight="1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1:16" ht="47.25">
      <c r="A14" s="149"/>
      <c r="B14" s="210" t="s">
        <v>5</v>
      </c>
      <c r="C14" s="211"/>
      <c r="D14" s="212"/>
      <c r="E14" s="116" t="s">
        <v>6</v>
      </c>
      <c r="F14" s="116" t="s">
        <v>7</v>
      </c>
      <c r="G14" s="116" t="s">
        <v>8</v>
      </c>
      <c r="H14" s="116" t="s">
        <v>9</v>
      </c>
      <c r="I14" s="116" t="s">
        <v>10</v>
      </c>
      <c r="J14" s="116" t="s">
        <v>11</v>
      </c>
      <c r="K14" s="116" t="s">
        <v>12</v>
      </c>
      <c r="L14" s="116" t="s">
        <v>13</v>
      </c>
      <c r="M14" s="116" t="s">
        <v>14</v>
      </c>
      <c r="N14" s="46"/>
      <c r="P14" s="47">
        <v>39173</v>
      </c>
    </row>
    <row r="15" spans="1:16" ht="31.5">
      <c r="A15" s="149"/>
      <c r="B15" s="123" t="s">
        <v>15</v>
      </c>
      <c r="C15" s="124" t="s">
        <v>16</v>
      </c>
      <c r="D15" s="124" t="s">
        <v>17</v>
      </c>
      <c r="E15" s="117"/>
      <c r="F15" s="117"/>
      <c r="G15" s="117"/>
      <c r="H15" s="117"/>
      <c r="I15" s="117"/>
      <c r="J15" s="117"/>
      <c r="K15" s="117"/>
      <c r="L15" s="117"/>
      <c r="M15" s="117"/>
      <c r="P15" s="47">
        <v>39203</v>
      </c>
    </row>
    <row r="16" spans="1:16" ht="60.75">
      <c r="A16" s="149"/>
      <c r="B16" s="118">
        <v>42150</v>
      </c>
      <c r="C16" s="119"/>
      <c r="D16" s="119"/>
      <c r="E16" s="120" t="s">
        <v>80</v>
      </c>
      <c r="F16" s="120" t="s">
        <v>58</v>
      </c>
      <c r="G16" s="110"/>
      <c r="H16" s="110"/>
      <c r="I16" s="110"/>
      <c r="J16" s="110"/>
      <c r="K16" s="111"/>
      <c r="L16" s="113">
        <v>12.6</v>
      </c>
      <c r="M16" s="111"/>
      <c r="P16" s="47"/>
    </row>
    <row r="17" spans="1:16" ht="30.95" customHeight="1">
      <c r="A17" s="149"/>
      <c r="B17" s="118" t="s">
        <v>44</v>
      </c>
      <c r="C17" s="119"/>
      <c r="D17" s="119"/>
      <c r="E17" s="120" t="s">
        <v>45</v>
      </c>
      <c r="F17" s="120"/>
      <c r="G17" s="110"/>
      <c r="H17" s="110"/>
      <c r="I17" s="110"/>
      <c r="J17" s="110"/>
      <c r="K17" s="111"/>
      <c r="L17" s="113"/>
      <c r="M17" s="111">
        <v>135.63</v>
      </c>
      <c r="P17" s="47"/>
    </row>
    <row r="18" spans="1:16" ht="27" customHeight="1">
      <c r="A18" s="149"/>
      <c r="B18" s="121"/>
      <c r="C18" s="117"/>
      <c r="D18" s="117"/>
      <c r="E18" s="117"/>
      <c r="F18" s="117" t="s">
        <v>18</v>
      </c>
      <c r="G18" s="110">
        <v>0</v>
      </c>
      <c r="H18" s="110">
        <v>0</v>
      </c>
      <c r="I18" s="110">
        <v>0</v>
      </c>
      <c r="J18" s="110">
        <v>0</v>
      </c>
      <c r="K18" s="111">
        <v>0</v>
      </c>
      <c r="L18" s="111">
        <f>SUM(L16)</f>
        <v>12.6</v>
      </c>
      <c r="M18" s="111">
        <f>SUM(M16:M17)</f>
        <v>135.63</v>
      </c>
    </row>
    <row r="19" spans="1:16" ht="27" customHeight="1">
      <c r="A19" s="149"/>
      <c r="B19" s="121"/>
      <c r="C19" s="117"/>
      <c r="D19" s="117"/>
      <c r="E19" s="117"/>
      <c r="F19" s="117" t="s">
        <v>19</v>
      </c>
      <c r="G19" s="111">
        <v>0.45</v>
      </c>
      <c r="H19" s="111">
        <v>0.24</v>
      </c>
      <c r="I19" s="111">
        <v>0.2</v>
      </c>
      <c r="J19" s="111">
        <v>0.05</v>
      </c>
      <c r="K19" s="112"/>
      <c r="L19" s="114"/>
      <c r="M19" s="112"/>
    </row>
    <row r="20" spans="1:16" ht="27" customHeight="1">
      <c r="A20" s="149"/>
      <c r="B20" s="121"/>
      <c r="C20" s="117"/>
      <c r="D20" s="117"/>
      <c r="E20" s="117"/>
      <c r="F20" s="117" t="s">
        <v>20</v>
      </c>
      <c r="G20" s="111">
        <f>G18*G19</f>
        <v>0</v>
      </c>
      <c r="H20" s="111">
        <f>H18*H19</f>
        <v>0</v>
      </c>
      <c r="I20" s="111">
        <f>I18*I19</f>
        <v>0</v>
      </c>
      <c r="J20" s="111">
        <f>J18*J19</f>
        <v>0</v>
      </c>
      <c r="K20" s="112"/>
      <c r="L20" s="112"/>
      <c r="M20" s="112"/>
    </row>
    <row r="21" spans="1:16" ht="15.75">
      <c r="A21" s="149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6" ht="15.75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6" ht="15.75">
      <c r="A23" s="149"/>
      <c r="B23" s="122" t="s">
        <v>21</v>
      </c>
      <c r="C23" s="122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6" ht="19.149999999999999" customHeight="1">
      <c r="A24" s="149"/>
      <c r="B24" s="126"/>
      <c r="C24" s="126"/>
      <c r="D24" s="152"/>
      <c r="E24" s="152"/>
      <c r="F24" s="126"/>
      <c r="G24" s="126"/>
      <c r="H24" s="115"/>
      <c r="I24" s="115"/>
      <c r="J24" s="115"/>
      <c r="K24" s="126"/>
      <c r="L24" s="126"/>
      <c r="M24" s="126"/>
    </row>
    <row r="25" spans="1:16" ht="47.25">
      <c r="A25" s="149"/>
      <c r="B25" s="210" t="s">
        <v>5</v>
      </c>
      <c r="C25" s="211"/>
      <c r="D25" s="212"/>
      <c r="E25" s="116" t="s">
        <v>6</v>
      </c>
      <c r="F25" s="116" t="s">
        <v>7</v>
      </c>
      <c r="G25" s="116" t="s">
        <v>8</v>
      </c>
      <c r="H25" s="116" t="s">
        <v>9</v>
      </c>
      <c r="I25" s="116" t="s">
        <v>10</v>
      </c>
      <c r="J25" s="116" t="s">
        <v>11</v>
      </c>
      <c r="K25" s="116" t="s">
        <v>12</v>
      </c>
      <c r="L25" s="116" t="s">
        <v>13</v>
      </c>
      <c r="M25" s="116" t="s">
        <v>14</v>
      </c>
    </row>
    <row r="26" spans="1:16" ht="31.5">
      <c r="A26" s="149"/>
      <c r="B26" s="123" t="s">
        <v>15</v>
      </c>
      <c r="C26" s="124" t="s">
        <v>16</v>
      </c>
      <c r="D26" s="124" t="s">
        <v>17</v>
      </c>
      <c r="E26" s="117"/>
      <c r="F26" s="117"/>
      <c r="G26" s="117"/>
      <c r="H26" s="117"/>
      <c r="I26" s="117"/>
      <c r="J26" s="117"/>
      <c r="K26" s="117"/>
      <c r="L26" s="117"/>
      <c r="M26" s="117"/>
    </row>
    <row r="27" spans="1:16" ht="27" customHeight="1">
      <c r="A27" s="149"/>
      <c r="B27" s="118"/>
      <c r="C27" s="119"/>
      <c r="D27" s="119"/>
      <c r="E27" s="120"/>
      <c r="F27" s="164"/>
      <c r="G27" s="110"/>
      <c r="H27" s="110"/>
      <c r="I27" s="110"/>
      <c r="J27" s="110"/>
      <c r="K27" s="179"/>
      <c r="L27" s="198"/>
      <c r="M27" s="198"/>
    </row>
    <row r="28" spans="1:16" ht="27" customHeight="1">
      <c r="A28" s="145"/>
      <c r="B28" s="121"/>
      <c r="C28" s="117"/>
      <c r="D28" s="117"/>
      <c r="E28" s="117"/>
      <c r="F28" s="117" t="s">
        <v>18</v>
      </c>
      <c r="G28" s="110">
        <f t="shared" ref="G28:L28" si="0">SUM(G27:G27)</f>
        <v>0</v>
      </c>
      <c r="H28" s="110">
        <f t="shared" si="0"/>
        <v>0</v>
      </c>
      <c r="I28" s="110">
        <f t="shared" si="0"/>
        <v>0</v>
      </c>
      <c r="J28" s="110">
        <f t="shared" si="0"/>
        <v>0</v>
      </c>
      <c r="K28" s="111">
        <f t="shared" si="0"/>
        <v>0</v>
      </c>
      <c r="L28" s="111">
        <f t="shared" si="0"/>
        <v>0</v>
      </c>
      <c r="M28" s="111">
        <v>0</v>
      </c>
      <c r="N28" s="6"/>
    </row>
    <row r="29" spans="1:16" ht="27" customHeight="1">
      <c r="A29" s="145"/>
      <c r="B29" s="121"/>
      <c r="C29" s="117"/>
      <c r="D29" s="117"/>
      <c r="E29" s="117"/>
      <c r="F29" s="117" t="s">
        <v>19</v>
      </c>
      <c r="G29" s="111">
        <v>0.45</v>
      </c>
      <c r="H29" s="111">
        <v>0.24</v>
      </c>
      <c r="I29" s="111">
        <v>0.2</v>
      </c>
      <c r="J29" s="111">
        <v>0.05</v>
      </c>
      <c r="K29" s="112"/>
      <c r="L29" s="114"/>
      <c r="M29" s="112"/>
      <c r="N29" s="6"/>
    </row>
    <row r="30" spans="1:16" ht="27" customHeight="1">
      <c r="A30" s="145"/>
      <c r="B30" s="121"/>
      <c r="C30" s="117"/>
      <c r="D30" s="117"/>
      <c r="E30" s="117"/>
      <c r="F30" s="117" t="s">
        <v>20</v>
      </c>
      <c r="G30" s="111">
        <f>G28*G29</f>
        <v>0</v>
      </c>
      <c r="H30" s="111">
        <f>H28*H29</f>
        <v>0</v>
      </c>
      <c r="I30" s="111">
        <f>I28*I29</f>
        <v>0</v>
      </c>
      <c r="J30" s="111">
        <f>J28*J29</f>
        <v>0</v>
      </c>
      <c r="K30" s="112"/>
      <c r="L30" s="112"/>
      <c r="M30" s="112"/>
      <c r="N30" s="6"/>
    </row>
    <row r="31" spans="1:16">
      <c r="A31" s="6"/>
      <c r="N31" s="6"/>
    </row>
    <row r="32" spans="1:16">
      <c r="A32" s="6"/>
      <c r="N32" s="6"/>
    </row>
    <row r="33" spans="14:14">
      <c r="N33" s="46"/>
    </row>
    <row r="35" spans="14:14" ht="27" customHeight="1"/>
    <row r="36" spans="14:14" ht="27" customHeight="1"/>
    <row r="37" spans="14:14" ht="27" customHeight="1"/>
    <row r="38" spans="14:14" ht="27" customHeight="1"/>
  </sheetData>
  <sheetProtection password="C4AE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P39"/>
  <sheetViews>
    <sheetView showGridLines="0" showRowColHeaders="0" topLeftCell="A19" zoomScale="75" zoomScaleNormal="75" workbookViewId="0">
      <selection activeCell="J35" sqref="J35"/>
    </sheetView>
  </sheetViews>
  <sheetFormatPr defaultRowHeight="15"/>
  <cols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12.57031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18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54" customFormat="1" ht="26.25" customHeight="1">
      <c r="A8" s="135"/>
      <c r="B8" s="131" t="s">
        <v>1</v>
      </c>
      <c r="C8" s="131"/>
      <c r="D8" s="132" t="s">
        <v>32</v>
      </c>
      <c r="E8" s="133"/>
      <c r="F8" s="134"/>
      <c r="G8" s="134"/>
      <c r="H8" s="135"/>
      <c r="I8" s="135"/>
      <c r="J8" s="135"/>
      <c r="K8" s="134"/>
      <c r="L8" s="134"/>
      <c r="M8" s="134"/>
    </row>
    <row r="9" spans="1:16" s="54" customFormat="1" ht="26.25" customHeight="1">
      <c r="A9" s="135"/>
      <c r="B9" s="131" t="s">
        <v>2</v>
      </c>
      <c r="C9" s="131"/>
      <c r="D9" s="136" t="s">
        <v>3</v>
      </c>
      <c r="E9" s="137"/>
      <c r="F9" s="134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/>
      <c r="C10" s="131"/>
      <c r="D10" s="139"/>
      <c r="E10" s="138"/>
      <c r="F10" s="134"/>
      <c r="G10" s="134"/>
      <c r="H10" s="135"/>
      <c r="I10" s="135"/>
      <c r="J10" s="135"/>
      <c r="K10" s="134"/>
      <c r="L10" s="134"/>
      <c r="M10" s="134"/>
    </row>
    <row r="11" spans="1:16" s="54" customFormat="1" ht="26.25" customHeight="1">
      <c r="A11" s="135"/>
      <c r="B11" s="140" t="s">
        <v>4</v>
      </c>
      <c r="C11" s="115"/>
      <c r="D11" s="139"/>
      <c r="E11" s="138"/>
      <c r="F11" s="134"/>
      <c r="G11" s="134"/>
      <c r="H11" s="135"/>
      <c r="I11" s="135"/>
      <c r="J11" s="135"/>
      <c r="K11" s="134"/>
      <c r="L11" s="134"/>
      <c r="M11" s="134"/>
    </row>
    <row r="12" spans="1:16" s="54" customFormat="1" ht="19.149999999999999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" customHeight="1">
      <c r="A15" s="149"/>
      <c r="B15" s="158">
        <v>42142</v>
      </c>
      <c r="C15" s="163"/>
      <c r="D15" s="163"/>
      <c r="E15" s="164" t="s">
        <v>28</v>
      </c>
      <c r="F15" s="164"/>
      <c r="G15" s="159"/>
      <c r="H15" s="159"/>
      <c r="I15" s="110"/>
      <c r="J15" s="110"/>
      <c r="K15" s="111"/>
      <c r="L15" s="111">
        <v>630</v>
      </c>
      <c r="M15" s="111"/>
      <c r="P15" s="47"/>
    </row>
    <row r="16" spans="1:16" ht="30" customHeight="1">
      <c r="A16" s="149"/>
      <c r="B16" s="148">
        <v>42156</v>
      </c>
      <c r="C16" s="165"/>
      <c r="D16" s="165"/>
      <c r="E16" s="120" t="s">
        <v>33</v>
      </c>
      <c r="F16" s="120" t="s">
        <v>34</v>
      </c>
      <c r="G16" s="110">
        <v>20</v>
      </c>
      <c r="H16" s="110"/>
      <c r="I16" s="110"/>
      <c r="J16" s="110"/>
      <c r="K16" s="111"/>
      <c r="L16" s="111"/>
      <c r="M16" s="111"/>
      <c r="P16" s="47"/>
    </row>
    <row r="17" spans="1:16" ht="30" customHeight="1">
      <c r="A17" s="149"/>
      <c r="B17" s="148">
        <v>42170</v>
      </c>
      <c r="C17" s="165"/>
      <c r="D17" s="165"/>
      <c r="E17" s="120" t="s">
        <v>35</v>
      </c>
      <c r="F17" s="120" t="s">
        <v>36</v>
      </c>
      <c r="G17" s="110">
        <v>18</v>
      </c>
      <c r="H17" s="110"/>
      <c r="I17" s="110"/>
      <c r="J17" s="110"/>
      <c r="K17" s="111"/>
      <c r="L17" s="111"/>
      <c r="M17" s="111"/>
      <c r="P17" s="47"/>
    </row>
    <row r="18" spans="1:16" ht="30" customHeight="1">
      <c r="A18" s="149"/>
      <c r="B18" s="148">
        <v>42172</v>
      </c>
      <c r="C18" s="165"/>
      <c r="D18" s="165"/>
      <c r="E18" s="120" t="s">
        <v>37</v>
      </c>
      <c r="F18" s="120" t="s">
        <v>38</v>
      </c>
      <c r="G18" s="110">
        <v>18</v>
      </c>
      <c r="H18" s="110"/>
      <c r="I18" s="110"/>
      <c r="J18" s="110"/>
      <c r="K18" s="111"/>
      <c r="L18" s="111"/>
      <c r="M18" s="111"/>
      <c r="P18" s="47"/>
    </row>
    <row r="19" spans="1:16" ht="45.75">
      <c r="A19" s="149"/>
      <c r="B19" s="148">
        <v>42177</v>
      </c>
      <c r="C19" s="165"/>
      <c r="D19" s="165"/>
      <c r="E19" s="120" t="s">
        <v>39</v>
      </c>
      <c r="F19" s="120" t="s">
        <v>52</v>
      </c>
      <c r="G19" s="110">
        <v>18</v>
      </c>
      <c r="H19" s="110"/>
      <c r="I19" s="110"/>
      <c r="J19" s="110"/>
      <c r="K19" s="111"/>
      <c r="L19" s="111"/>
      <c r="M19" s="111"/>
      <c r="P19" s="47"/>
    </row>
    <row r="20" spans="1:16" ht="65.099999999999994" customHeight="1">
      <c r="A20" s="149"/>
      <c r="B20" s="148">
        <v>42179</v>
      </c>
      <c r="C20" s="165"/>
      <c r="D20" s="165"/>
      <c r="E20" s="120" t="s">
        <v>40</v>
      </c>
      <c r="F20" s="120" t="s">
        <v>38</v>
      </c>
      <c r="G20" s="110">
        <v>18</v>
      </c>
      <c r="H20" s="110"/>
      <c r="I20" s="110"/>
      <c r="J20" s="110"/>
      <c r="K20" s="111"/>
      <c r="L20" s="111"/>
      <c r="M20" s="111"/>
      <c r="P20" s="47"/>
    </row>
    <row r="21" spans="1:16" ht="45.75">
      <c r="A21" s="149"/>
      <c r="B21" s="148">
        <v>42280</v>
      </c>
      <c r="C21" s="165"/>
      <c r="D21" s="165"/>
      <c r="E21" s="120" t="s">
        <v>53</v>
      </c>
      <c r="F21" s="120" t="s">
        <v>38</v>
      </c>
      <c r="G21" s="110">
        <v>18</v>
      </c>
      <c r="H21" s="110"/>
      <c r="I21" s="110"/>
      <c r="J21" s="110"/>
      <c r="K21" s="111"/>
      <c r="L21" s="111"/>
      <c r="M21" s="111"/>
      <c r="P21" s="47"/>
    </row>
    <row r="22" spans="1:16" ht="45.75">
      <c r="A22" s="149"/>
      <c r="B22" s="148">
        <v>42303</v>
      </c>
      <c r="C22" s="165"/>
      <c r="D22" s="165"/>
      <c r="E22" s="120" t="s">
        <v>39</v>
      </c>
      <c r="F22" s="120" t="s">
        <v>52</v>
      </c>
      <c r="G22" s="110">
        <v>18</v>
      </c>
      <c r="H22" s="110"/>
      <c r="I22" s="110"/>
      <c r="J22" s="110"/>
      <c r="K22" s="111"/>
      <c r="L22" s="111"/>
      <c r="M22" s="111"/>
      <c r="P22" s="47"/>
    </row>
    <row r="23" spans="1:16" ht="30" customHeight="1">
      <c r="A23" s="149"/>
      <c r="B23" s="148">
        <v>42304</v>
      </c>
      <c r="C23" s="165"/>
      <c r="D23" s="165"/>
      <c r="E23" s="120" t="s">
        <v>54</v>
      </c>
      <c r="F23" s="120" t="s">
        <v>55</v>
      </c>
      <c r="G23" s="110">
        <v>18</v>
      </c>
      <c r="H23" s="110"/>
      <c r="I23" s="110"/>
      <c r="J23" s="110"/>
      <c r="K23" s="111"/>
      <c r="L23" s="111"/>
      <c r="M23" s="111"/>
      <c r="P23" s="47"/>
    </row>
    <row r="24" spans="1:16" ht="30" customHeight="1">
      <c r="A24" s="149"/>
      <c r="B24" s="118" t="s">
        <v>44</v>
      </c>
      <c r="C24" s="165"/>
      <c r="D24" s="165"/>
      <c r="E24" s="120" t="s">
        <v>45</v>
      </c>
      <c r="F24" s="120"/>
      <c r="G24" s="110"/>
      <c r="H24" s="110"/>
      <c r="I24" s="110"/>
      <c r="J24" s="110"/>
      <c r="K24" s="111"/>
      <c r="L24" s="111"/>
      <c r="M24" s="111">
        <v>96</v>
      </c>
      <c r="P24" s="47"/>
    </row>
    <row r="25" spans="1:16" ht="27" customHeight="1">
      <c r="A25" s="149"/>
      <c r="B25" s="121"/>
      <c r="C25" s="117"/>
      <c r="D25" s="117"/>
      <c r="E25" s="117"/>
      <c r="F25" s="117" t="s">
        <v>18</v>
      </c>
      <c r="G25" s="110">
        <f>SUM(G16:G23)</f>
        <v>146</v>
      </c>
      <c r="H25" s="110">
        <v>0</v>
      </c>
      <c r="I25" s="110">
        <v>0</v>
      </c>
      <c r="J25" s="110">
        <v>0</v>
      </c>
      <c r="K25" s="111">
        <v>0</v>
      </c>
      <c r="L25" s="111">
        <f>SUM(L15:L15)</f>
        <v>630</v>
      </c>
      <c r="M25" s="111">
        <f>SUM(M15:M24)</f>
        <v>96</v>
      </c>
    </row>
    <row r="26" spans="1:16" ht="27" customHeight="1">
      <c r="A26" s="149"/>
      <c r="B26" s="121"/>
      <c r="C26" s="117"/>
      <c r="D26" s="117"/>
      <c r="E26" s="117"/>
      <c r="F26" s="117" t="s">
        <v>19</v>
      </c>
      <c r="G26" s="111">
        <v>0.45</v>
      </c>
      <c r="H26" s="111">
        <v>0.24</v>
      </c>
      <c r="I26" s="111">
        <v>0.2</v>
      </c>
      <c r="J26" s="111">
        <v>0.05</v>
      </c>
      <c r="K26" s="112"/>
      <c r="L26" s="112"/>
      <c r="M26" s="114"/>
    </row>
    <row r="27" spans="1:16" ht="27" customHeight="1">
      <c r="A27" s="149"/>
      <c r="B27" s="121"/>
      <c r="C27" s="117"/>
      <c r="D27" s="117"/>
      <c r="E27" s="117"/>
      <c r="F27" s="117" t="s">
        <v>20</v>
      </c>
      <c r="G27" s="111">
        <f>SUM(G25*G26)</f>
        <v>65.7</v>
      </c>
      <c r="H27" s="111">
        <f t="shared" ref="H27:J27" si="0">SUM(H25*H26)</f>
        <v>0</v>
      </c>
      <c r="I27" s="111">
        <f t="shared" si="0"/>
        <v>0</v>
      </c>
      <c r="J27" s="111">
        <f t="shared" si="0"/>
        <v>0</v>
      </c>
      <c r="K27" s="112"/>
      <c r="L27" s="112"/>
      <c r="M27" s="112"/>
    </row>
    <row r="28" spans="1:16" ht="15.75">
      <c r="A28" s="149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</row>
    <row r="29" spans="1:16" ht="15.75">
      <c r="A29" s="149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</row>
    <row r="30" spans="1:16" ht="15.75">
      <c r="A30" s="149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</row>
    <row r="31" spans="1:16" ht="15.75">
      <c r="A31" s="149"/>
      <c r="B31" s="122" t="s">
        <v>21</v>
      </c>
      <c r="C31" s="122"/>
      <c r="D31" s="115"/>
      <c r="E31" s="115"/>
      <c r="F31" s="115"/>
      <c r="G31" s="115"/>
      <c r="H31" s="115"/>
      <c r="I31" s="115"/>
      <c r="J31" s="115"/>
      <c r="K31" s="115"/>
      <c r="L31" s="115"/>
      <c r="M31" s="115"/>
    </row>
    <row r="32" spans="1:16" ht="19.149999999999999" customHeight="1">
      <c r="A32" s="149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</row>
    <row r="33" spans="1:13" ht="47.25">
      <c r="A33" s="149"/>
      <c r="B33" s="210" t="s">
        <v>5</v>
      </c>
      <c r="C33" s="211"/>
      <c r="D33" s="212"/>
      <c r="E33" s="116" t="s">
        <v>6</v>
      </c>
      <c r="F33" s="116" t="s">
        <v>7</v>
      </c>
      <c r="G33" s="116" t="s">
        <v>8</v>
      </c>
      <c r="H33" s="116" t="s">
        <v>9</v>
      </c>
      <c r="I33" s="116" t="s">
        <v>10</v>
      </c>
      <c r="J33" s="116" t="s">
        <v>11</v>
      </c>
      <c r="K33" s="116" t="s">
        <v>12</v>
      </c>
      <c r="L33" s="116" t="s">
        <v>13</v>
      </c>
      <c r="M33" s="116" t="s">
        <v>14</v>
      </c>
    </row>
    <row r="34" spans="1:13" ht="31.5">
      <c r="A34" s="149"/>
      <c r="B34" s="123" t="s">
        <v>15</v>
      </c>
      <c r="C34" s="124" t="s">
        <v>16</v>
      </c>
      <c r="D34" s="124" t="s">
        <v>17</v>
      </c>
      <c r="E34" s="117"/>
      <c r="F34" s="117"/>
      <c r="G34" s="117"/>
      <c r="H34" s="117"/>
      <c r="I34" s="117"/>
      <c r="J34" s="117"/>
      <c r="K34" s="117"/>
      <c r="L34" s="117"/>
      <c r="M34" s="117"/>
    </row>
    <row r="35" spans="1:13" ht="27" customHeight="1">
      <c r="A35" s="149"/>
      <c r="B35" s="125"/>
      <c r="C35" s="110"/>
      <c r="D35" s="110"/>
      <c r="E35" s="120"/>
      <c r="F35" s="110"/>
      <c r="G35" s="110"/>
      <c r="H35" s="110"/>
      <c r="I35" s="110"/>
      <c r="J35" s="110"/>
      <c r="K35" s="110"/>
      <c r="L35" s="111"/>
      <c r="M35" s="110"/>
    </row>
    <row r="36" spans="1:13" ht="27" customHeight="1">
      <c r="A36" s="149"/>
      <c r="B36" s="121"/>
      <c r="C36" s="117"/>
      <c r="D36" s="117"/>
      <c r="E36" s="117"/>
      <c r="F36" s="117" t="s">
        <v>18</v>
      </c>
      <c r="G36" s="110">
        <f>SUM(G35:G35)</f>
        <v>0</v>
      </c>
      <c r="H36" s="110">
        <f>SUM(H35:H35)</f>
        <v>0</v>
      </c>
      <c r="I36" s="110">
        <f>SUM(I35:I35)</f>
        <v>0</v>
      </c>
      <c r="J36" s="110">
        <f>SUM(J35:J35)</f>
        <v>0</v>
      </c>
      <c r="K36" s="111">
        <v>0</v>
      </c>
      <c r="L36" s="111">
        <f>SUM(L35:L35)</f>
        <v>0</v>
      </c>
      <c r="M36" s="111">
        <f>SUM(M35:M35)</f>
        <v>0</v>
      </c>
    </row>
    <row r="37" spans="1:13" ht="27" customHeight="1">
      <c r="A37" s="149"/>
      <c r="B37" s="121"/>
      <c r="C37" s="117"/>
      <c r="D37" s="117"/>
      <c r="E37" s="117"/>
      <c r="F37" s="117" t="s">
        <v>19</v>
      </c>
      <c r="G37" s="111">
        <v>0.45</v>
      </c>
      <c r="H37" s="111">
        <v>0.24</v>
      </c>
      <c r="I37" s="111">
        <v>0.2</v>
      </c>
      <c r="J37" s="111">
        <v>0.05</v>
      </c>
      <c r="K37" s="112"/>
      <c r="L37" s="112"/>
      <c r="M37" s="112"/>
    </row>
    <row r="38" spans="1:13" ht="27" customHeight="1">
      <c r="A38" s="149"/>
      <c r="B38" s="121"/>
      <c r="C38" s="117"/>
      <c r="D38" s="117"/>
      <c r="E38" s="117"/>
      <c r="F38" s="117" t="s">
        <v>20</v>
      </c>
      <c r="G38" s="111">
        <f>G36*G37</f>
        <v>0</v>
      </c>
      <c r="H38" s="111">
        <f>H36*H37</f>
        <v>0</v>
      </c>
      <c r="I38" s="111">
        <f>I36*I37</f>
        <v>0</v>
      </c>
      <c r="J38" s="111">
        <f>J36*J37</f>
        <v>0</v>
      </c>
      <c r="K38" s="112"/>
      <c r="L38" s="112"/>
      <c r="M38" s="112"/>
    </row>
    <row r="39" spans="1:13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</row>
  </sheetData>
  <sheetProtection password="C4AE" sheet="1" objects="1" scenarios="1"/>
  <mergeCells count="3">
    <mergeCell ref="B6:D6"/>
    <mergeCell ref="B13:D13"/>
    <mergeCell ref="B33:D33"/>
  </mergeCells>
  <dataValidations count="1">
    <dataValidation allowBlank="1" showInputMessage="1" showErrorMessage="1" sqref="K15:K24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showGridLines="0" showRowColHeaders="0" zoomScale="75" zoomScaleNormal="75" workbookViewId="0">
      <selection activeCell="J26" sqref="J26"/>
    </sheetView>
  </sheetViews>
  <sheetFormatPr defaultRowHeight="15"/>
  <cols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167</v>
      </c>
      <c r="E8" s="152"/>
      <c r="F8" s="152"/>
      <c r="G8" s="126"/>
      <c r="H8" s="115"/>
      <c r="I8" s="115"/>
      <c r="J8" s="115"/>
      <c r="K8" s="126"/>
      <c r="L8" s="126"/>
      <c r="M8" s="126"/>
    </row>
    <row r="9" spans="1:16" s="6" customFormat="1" ht="26.25" customHeight="1">
      <c r="A9" s="145"/>
      <c r="B9" s="126" t="s">
        <v>2</v>
      </c>
      <c r="C9" s="126"/>
      <c r="D9" s="146" t="s">
        <v>477</v>
      </c>
      <c r="E9" s="146"/>
      <c r="F9" s="152"/>
      <c r="G9" s="126"/>
      <c r="H9" s="115"/>
      <c r="I9" s="115"/>
      <c r="J9" s="115"/>
      <c r="K9" s="126"/>
      <c r="L9" s="126"/>
      <c r="M9" s="126"/>
    </row>
    <row r="10" spans="1:16" s="6" customFormat="1" ht="26.25" customHeight="1">
      <c r="A10" s="145"/>
      <c r="B10" s="126"/>
      <c r="C10" s="126"/>
      <c r="D10" s="152"/>
      <c r="E10" s="152"/>
      <c r="F10" s="152"/>
      <c r="G10" s="126"/>
      <c r="H10" s="115"/>
      <c r="I10" s="115"/>
      <c r="J10" s="115"/>
      <c r="K10" s="126"/>
      <c r="L10" s="126"/>
      <c r="M10" s="126"/>
    </row>
    <row r="11" spans="1:16" s="6" customFormat="1" ht="26.25" customHeight="1">
      <c r="A11" s="145"/>
      <c r="B11" s="140" t="s">
        <v>4</v>
      </c>
      <c r="C11" s="115"/>
      <c r="D11" s="115"/>
      <c r="E11" s="115"/>
      <c r="F11" s="115"/>
      <c r="G11" s="126"/>
      <c r="H11" s="115"/>
      <c r="I11" s="115"/>
      <c r="J11" s="115"/>
      <c r="K11" s="126"/>
      <c r="L11" s="126"/>
      <c r="M11" s="126"/>
    </row>
    <row r="12" spans="1:16" s="6" customFormat="1" ht="19.149999999999999" customHeight="1">
      <c r="A12" s="14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.95" customHeight="1">
      <c r="A15" s="149"/>
      <c r="B15" s="141" t="s">
        <v>46</v>
      </c>
      <c r="C15" s="119"/>
      <c r="D15" s="119"/>
      <c r="E15" s="120" t="s">
        <v>47</v>
      </c>
      <c r="F15" s="120"/>
      <c r="G15" s="110"/>
      <c r="H15" s="110"/>
      <c r="I15" s="110"/>
      <c r="J15" s="110"/>
      <c r="K15" s="111"/>
      <c r="L15" s="111">
        <v>97.78</v>
      </c>
      <c r="M15" s="113"/>
      <c r="P15" s="47"/>
    </row>
    <row r="16" spans="1:16" ht="30.95" customHeight="1">
      <c r="A16" s="149"/>
      <c r="B16" s="141" t="s">
        <v>44</v>
      </c>
      <c r="C16" s="119"/>
      <c r="D16" s="119"/>
      <c r="E16" s="120" t="s">
        <v>45</v>
      </c>
      <c r="F16" s="120"/>
      <c r="G16" s="110"/>
      <c r="H16" s="110"/>
      <c r="I16" s="110"/>
      <c r="J16" s="110"/>
      <c r="K16" s="111"/>
      <c r="L16" s="111"/>
      <c r="M16" s="113">
        <v>115.91</v>
      </c>
      <c r="P16" s="47"/>
    </row>
    <row r="17" spans="1:13" ht="27" customHeight="1">
      <c r="A17" s="149"/>
      <c r="B17" s="121"/>
      <c r="C17" s="117"/>
      <c r="D17" s="117"/>
      <c r="E17" s="117"/>
      <c r="F17" s="117" t="s">
        <v>18</v>
      </c>
      <c r="G17" s="110">
        <v>0</v>
      </c>
      <c r="H17" s="110">
        <v>0</v>
      </c>
      <c r="I17" s="110">
        <v>0</v>
      </c>
      <c r="J17" s="110">
        <v>0</v>
      </c>
      <c r="K17" s="111">
        <v>0</v>
      </c>
      <c r="L17" s="111">
        <f>SUM(L15:L16)</f>
        <v>97.78</v>
      </c>
      <c r="M17" s="111">
        <f>SUM(M15:M16)</f>
        <v>115.91</v>
      </c>
    </row>
    <row r="18" spans="1:13" ht="27" customHeight="1">
      <c r="A18" s="149"/>
      <c r="B18" s="121"/>
      <c r="C18" s="117"/>
      <c r="D18" s="117"/>
      <c r="E18" s="117"/>
      <c r="F18" s="117" t="s">
        <v>19</v>
      </c>
      <c r="G18" s="111">
        <v>0.45</v>
      </c>
      <c r="H18" s="111">
        <v>0.24</v>
      </c>
      <c r="I18" s="111">
        <v>0.2</v>
      </c>
      <c r="J18" s="111">
        <v>0.05</v>
      </c>
      <c r="K18" s="112"/>
      <c r="L18" s="112"/>
      <c r="M18" s="112"/>
    </row>
    <row r="19" spans="1:13" ht="27" customHeight="1">
      <c r="A19" s="149"/>
      <c r="B19" s="121"/>
      <c r="C19" s="117"/>
      <c r="D19" s="117"/>
      <c r="E19" s="117"/>
      <c r="F19" s="117" t="s">
        <v>20</v>
      </c>
      <c r="G19" s="111">
        <f>G17*G18</f>
        <v>0</v>
      </c>
      <c r="H19" s="111">
        <f>H17*H18</f>
        <v>0</v>
      </c>
      <c r="I19" s="111">
        <f>I17*I18</f>
        <v>0</v>
      </c>
      <c r="J19" s="111">
        <f>J17*J18</f>
        <v>0</v>
      </c>
      <c r="K19" s="112"/>
      <c r="L19" s="112"/>
      <c r="M19" s="112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22" t="s">
        <v>21</v>
      </c>
      <c r="C22" s="122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19.149999999999999" customHeight="1">
      <c r="A23" s="149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47.25">
      <c r="A24" s="149"/>
      <c r="B24" s="210" t="s">
        <v>5</v>
      </c>
      <c r="C24" s="211"/>
      <c r="D24" s="212"/>
      <c r="E24" s="116" t="s">
        <v>6</v>
      </c>
      <c r="F24" s="116" t="s">
        <v>7</v>
      </c>
      <c r="G24" s="116" t="s">
        <v>8</v>
      </c>
      <c r="H24" s="116" t="s">
        <v>9</v>
      </c>
      <c r="I24" s="116" t="s">
        <v>10</v>
      </c>
      <c r="J24" s="116" t="s">
        <v>11</v>
      </c>
      <c r="K24" s="116" t="s">
        <v>12</v>
      </c>
      <c r="L24" s="116" t="s">
        <v>13</v>
      </c>
      <c r="M24" s="116" t="s">
        <v>14</v>
      </c>
    </row>
    <row r="25" spans="1:13" ht="31.5">
      <c r="A25" s="149"/>
      <c r="B25" s="123" t="s">
        <v>15</v>
      </c>
      <c r="C25" s="124" t="s">
        <v>16</v>
      </c>
      <c r="D25" s="124" t="s">
        <v>17</v>
      </c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ht="27" customHeight="1">
      <c r="A26" s="149"/>
      <c r="B26" s="118"/>
      <c r="C26" s="119"/>
      <c r="D26" s="119"/>
      <c r="E26" s="120"/>
      <c r="F26" s="164"/>
      <c r="G26" s="110"/>
      <c r="H26" s="110"/>
      <c r="I26" s="110"/>
      <c r="J26" s="110"/>
      <c r="K26" s="111"/>
      <c r="L26" s="111"/>
      <c r="M26" s="113"/>
    </row>
    <row r="27" spans="1:13" ht="27" customHeight="1">
      <c r="A27" s="149"/>
      <c r="B27" s="121"/>
      <c r="C27" s="117"/>
      <c r="D27" s="117"/>
      <c r="E27" s="117"/>
      <c r="F27" s="117" t="s">
        <v>18</v>
      </c>
      <c r="G27" s="110">
        <f>SUM(G26:G26)</f>
        <v>0</v>
      </c>
      <c r="H27" s="110">
        <f>SUM(H26:H26)</f>
        <v>0</v>
      </c>
      <c r="I27" s="110">
        <f>SUM(I26:I26)</f>
        <v>0</v>
      </c>
      <c r="J27" s="110">
        <f>SUM(J26:J26)</f>
        <v>0</v>
      </c>
      <c r="K27" s="111">
        <v>0</v>
      </c>
      <c r="L27" s="111">
        <f>SUM(L26:L26)</f>
        <v>0</v>
      </c>
      <c r="M27" s="111">
        <f>SUM(M26)</f>
        <v>0</v>
      </c>
    </row>
    <row r="28" spans="1:13" ht="27" customHeight="1">
      <c r="A28" s="149"/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2"/>
      <c r="L28" s="112"/>
      <c r="M28" s="112"/>
    </row>
    <row r="29" spans="1:13" ht="27" customHeight="1">
      <c r="A29" s="149"/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26 K15:K16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showGridLines="0" showRowColHeaders="0" zoomScale="75" zoomScaleNormal="75" workbookViewId="0">
      <selection activeCell="I5" sqref="I5"/>
    </sheetView>
  </sheetViews>
  <sheetFormatPr defaultRowHeight="15"/>
  <cols>
    <col min="1" max="1" width="2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434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435</v>
      </c>
      <c r="E9" s="147"/>
      <c r="F9" s="151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51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45"/>
      <c r="E11" s="145"/>
      <c r="F11" s="145"/>
      <c r="G11" s="144"/>
      <c r="H11" s="145"/>
      <c r="I11" s="145"/>
      <c r="J11" s="145"/>
      <c r="K11" s="144"/>
      <c r="L11" s="144"/>
      <c r="M11" s="144"/>
    </row>
    <row r="12" spans="1:16" s="6" customFormat="1" ht="19.149999999999999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.95" customHeight="1">
      <c r="A15" s="149"/>
      <c r="B15" s="118">
        <v>42335</v>
      </c>
      <c r="C15" s="119"/>
      <c r="D15" s="119"/>
      <c r="E15" s="120" t="s">
        <v>436</v>
      </c>
      <c r="F15" s="110" t="s">
        <v>58</v>
      </c>
      <c r="G15" s="110"/>
      <c r="H15" s="110"/>
      <c r="I15" s="110"/>
      <c r="J15" s="110"/>
      <c r="K15" s="111"/>
      <c r="L15" s="111">
        <v>23.1</v>
      </c>
      <c r="M15" s="111"/>
      <c r="P15" s="47"/>
    </row>
    <row r="16" spans="1:16" ht="30.95" customHeight="1">
      <c r="A16" s="149"/>
      <c r="B16" s="118" t="s">
        <v>437</v>
      </c>
      <c r="C16" s="119"/>
      <c r="D16" s="119"/>
      <c r="E16" s="120" t="s">
        <v>47</v>
      </c>
      <c r="F16" s="110"/>
      <c r="G16" s="110"/>
      <c r="H16" s="110"/>
      <c r="I16" s="110"/>
      <c r="J16" s="110"/>
      <c r="K16" s="111"/>
      <c r="L16" s="111">
        <v>12.3</v>
      </c>
      <c r="M16" s="111"/>
      <c r="P16" s="47"/>
    </row>
    <row r="17" spans="1:16" ht="30.95" customHeight="1">
      <c r="A17" s="149"/>
      <c r="B17" s="118" t="s">
        <v>44</v>
      </c>
      <c r="C17" s="119"/>
      <c r="D17" s="119"/>
      <c r="E17" s="120" t="s">
        <v>45</v>
      </c>
      <c r="F17" s="110"/>
      <c r="G17" s="110"/>
      <c r="H17" s="110"/>
      <c r="I17" s="110"/>
      <c r="J17" s="110"/>
      <c r="K17" s="111"/>
      <c r="L17" s="111"/>
      <c r="M17" s="111">
        <v>164.7</v>
      </c>
      <c r="P17" s="47"/>
    </row>
    <row r="18" spans="1:16" ht="30.95" customHeight="1">
      <c r="A18" s="149"/>
      <c r="B18" s="158">
        <v>42241</v>
      </c>
      <c r="C18" s="159"/>
      <c r="D18" s="159"/>
      <c r="E18" s="120" t="s">
        <v>22</v>
      </c>
      <c r="F18" s="110"/>
      <c r="G18" s="110"/>
      <c r="H18" s="110"/>
      <c r="I18" s="110"/>
      <c r="J18" s="110"/>
      <c r="K18" s="110"/>
      <c r="L18" s="111">
        <v>630</v>
      </c>
      <c r="M18" s="110"/>
      <c r="P18" s="47"/>
    </row>
    <row r="19" spans="1:16" ht="27" customHeight="1">
      <c r="A19" s="149"/>
      <c r="B19" s="121"/>
      <c r="C19" s="117"/>
      <c r="D19" s="117"/>
      <c r="E19" s="117"/>
      <c r="F19" s="117" t="s">
        <v>18</v>
      </c>
      <c r="G19" s="110">
        <v>0</v>
      </c>
      <c r="H19" s="110">
        <v>0</v>
      </c>
      <c r="I19" s="110">
        <v>0</v>
      </c>
      <c r="J19" s="110">
        <v>0</v>
      </c>
      <c r="K19" s="111">
        <v>0</v>
      </c>
      <c r="L19" s="111">
        <f>SUM(L15:L18)</f>
        <v>665.4</v>
      </c>
      <c r="M19" s="111">
        <f>SUM(M15:M17)</f>
        <v>164.7</v>
      </c>
    </row>
    <row r="20" spans="1:16" ht="27" customHeight="1">
      <c r="A20" s="149"/>
      <c r="B20" s="121"/>
      <c r="C20" s="117"/>
      <c r="D20" s="117"/>
      <c r="E20" s="117"/>
      <c r="F20" s="117" t="s">
        <v>19</v>
      </c>
      <c r="G20" s="111">
        <v>0.45</v>
      </c>
      <c r="H20" s="111">
        <v>0.24</v>
      </c>
      <c r="I20" s="111">
        <v>0.2</v>
      </c>
      <c r="J20" s="111">
        <v>0.05</v>
      </c>
      <c r="K20" s="112"/>
      <c r="L20" s="114"/>
      <c r="M20" s="112"/>
    </row>
    <row r="21" spans="1:16" ht="27" customHeight="1">
      <c r="A21" s="149"/>
      <c r="B21" s="121"/>
      <c r="C21" s="117"/>
      <c r="D21" s="117"/>
      <c r="E21" s="117"/>
      <c r="F21" s="117" t="s">
        <v>20</v>
      </c>
      <c r="G21" s="111">
        <f>SUM(G19*G20)</f>
        <v>0</v>
      </c>
      <c r="H21" s="111">
        <f t="shared" ref="H21:J21" si="0">SUM(H19*H20)</f>
        <v>0</v>
      </c>
      <c r="I21" s="111">
        <f t="shared" si="0"/>
        <v>0</v>
      </c>
      <c r="J21" s="111">
        <f t="shared" si="0"/>
        <v>0</v>
      </c>
      <c r="K21" s="112"/>
      <c r="L21" s="112"/>
      <c r="M21" s="112"/>
    </row>
    <row r="22" spans="1:16" ht="15.75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6" ht="15.75">
      <c r="A23" s="149"/>
      <c r="B23" s="126"/>
      <c r="C23" s="126"/>
      <c r="D23" s="127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6" ht="15.75">
      <c r="A24" s="149"/>
      <c r="B24" s="122" t="s">
        <v>21</v>
      </c>
      <c r="C24" s="122"/>
      <c r="D24" s="115"/>
      <c r="E24" s="115"/>
      <c r="F24" s="115"/>
      <c r="G24" s="115"/>
      <c r="H24" s="115"/>
      <c r="I24" s="115"/>
      <c r="J24" s="115"/>
      <c r="K24" s="115"/>
      <c r="L24" s="115"/>
      <c r="M24" s="115"/>
    </row>
    <row r="25" spans="1:16" ht="15.75">
      <c r="A25" s="149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6" spans="1:16" ht="47.25">
      <c r="A26" s="149"/>
      <c r="B26" s="210" t="s">
        <v>5</v>
      </c>
      <c r="C26" s="211"/>
      <c r="D26" s="212"/>
      <c r="E26" s="116" t="s">
        <v>6</v>
      </c>
      <c r="F26" s="116" t="s">
        <v>7</v>
      </c>
      <c r="G26" s="116" t="s">
        <v>8</v>
      </c>
      <c r="H26" s="116" t="s">
        <v>9</v>
      </c>
      <c r="I26" s="116" t="s">
        <v>10</v>
      </c>
      <c r="J26" s="116" t="s">
        <v>11</v>
      </c>
      <c r="K26" s="116" t="s">
        <v>12</v>
      </c>
      <c r="L26" s="116" t="s">
        <v>13</v>
      </c>
      <c r="M26" s="116" t="s">
        <v>14</v>
      </c>
    </row>
    <row r="27" spans="1:16" ht="27" customHeight="1">
      <c r="A27" s="149"/>
      <c r="B27" s="123" t="s">
        <v>15</v>
      </c>
      <c r="C27" s="124" t="s">
        <v>16</v>
      </c>
      <c r="D27" s="124" t="s">
        <v>17</v>
      </c>
      <c r="E27" s="117"/>
      <c r="F27" s="117"/>
      <c r="G27" s="117"/>
      <c r="H27" s="117"/>
      <c r="I27" s="117"/>
      <c r="J27" s="117"/>
      <c r="K27" s="117"/>
      <c r="L27" s="117"/>
      <c r="M27" s="117"/>
    </row>
    <row r="28" spans="1:16" ht="27" customHeight="1">
      <c r="A28" s="149"/>
      <c r="B28" s="125"/>
      <c r="C28" s="110"/>
      <c r="D28" s="110"/>
      <c r="E28" s="120"/>
      <c r="F28" s="110"/>
      <c r="G28" s="110"/>
      <c r="H28" s="110"/>
      <c r="I28" s="110"/>
      <c r="J28" s="110"/>
      <c r="K28" s="110"/>
      <c r="L28" s="111"/>
      <c r="M28" s="110"/>
    </row>
    <row r="29" spans="1:16" ht="27" customHeight="1">
      <c r="A29" s="149"/>
      <c r="B29" s="121"/>
      <c r="C29" s="117"/>
      <c r="D29" s="117"/>
      <c r="E29" s="117"/>
      <c r="F29" s="117" t="s">
        <v>18</v>
      </c>
      <c r="G29" s="110">
        <f>SUM(G28:G28)</f>
        <v>0</v>
      </c>
      <c r="H29" s="110">
        <f>SUM(H28:H28)</f>
        <v>0</v>
      </c>
      <c r="I29" s="110">
        <f>SUM(I28:I28)</f>
        <v>0</v>
      </c>
      <c r="J29" s="110">
        <f>SUM(J28:J28)</f>
        <v>0</v>
      </c>
      <c r="K29" s="111">
        <v>0</v>
      </c>
      <c r="L29" s="111">
        <f>SUM(L28:L28)</f>
        <v>0</v>
      </c>
      <c r="M29" s="111">
        <f>SUM(M28:M28)</f>
        <v>0</v>
      </c>
    </row>
    <row r="30" spans="1:16" ht="27" customHeight="1">
      <c r="A30" s="149"/>
      <c r="B30" s="121"/>
      <c r="C30" s="117"/>
      <c r="D30" s="117"/>
      <c r="E30" s="117"/>
      <c r="F30" s="117" t="s">
        <v>19</v>
      </c>
      <c r="G30" s="111">
        <v>0.45</v>
      </c>
      <c r="H30" s="111">
        <v>0.24</v>
      </c>
      <c r="I30" s="111">
        <v>0.2</v>
      </c>
      <c r="J30" s="111">
        <v>0.05</v>
      </c>
      <c r="K30" s="112"/>
      <c r="L30" s="112"/>
      <c r="M30" s="112"/>
    </row>
    <row r="31" spans="1:16" ht="27" customHeight="1">
      <c r="A31" s="149"/>
      <c r="B31" s="121"/>
      <c r="C31" s="117"/>
      <c r="D31" s="117"/>
      <c r="E31" s="117"/>
      <c r="F31" s="117" t="s">
        <v>20</v>
      </c>
      <c r="G31" s="111">
        <f>G29*G30</f>
        <v>0</v>
      </c>
      <c r="H31" s="111">
        <f>H29*H30</f>
        <v>0</v>
      </c>
      <c r="I31" s="111">
        <f>I29*I30</f>
        <v>0</v>
      </c>
      <c r="J31" s="111">
        <f>J29*J30</f>
        <v>0</v>
      </c>
      <c r="K31" s="112"/>
      <c r="L31" s="112"/>
      <c r="M31" s="112"/>
    </row>
  </sheetData>
  <sheetProtection password="C4AE" sheet="1" objects="1" scenarios="1"/>
  <mergeCells count="3">
    <mergeCell ref="B6:D6"/>
    <mergeCell ref="B13:D13"/>
    <mergeCell ref="B26:D26"/>
  </mergeCells>
  <dataValidations count="1">
    <dataValidation allowBlank="1" showInputMessage="1" showErrorMessage="1" sqref="K15:K17"/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9"/>
  <sheetViews>
    <sheetView showGridLines="0" showRowColHeaders="0" zoomScale="75" zoomScaleNormal="75" workbookViewId="0">
      <selection activeCell="I26" sqref="I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48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23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7" t="s">
        <v>24</v>
      </c>
      <c r="E9" s="8"/>
      <c r="F9" s="8"/>
      <c r="G9" s="53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3"/>
      <c r="G10" s="53"/>
      <c r="K10" s="53"/>
      <c r="L10" s="53"/>
      <c r="M10" s="53"/>
    </row>
    <row r="11" spans="2:16" s="54" customFormat="1" ht="18.75" customHeight="1">
      <c r="B11" s="11" t="s">
        <v>4</v>
      </c>
      <c r="C11" s="12"/>
      <c r="D11" s="12"/>
    </row>
    <row r="12" spans="2:16" s="54" customFormat="1" ht="19.149999999999999" customHeight="1">
      <c r="B12" s="37"/>
    </row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 customHeight="1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41" t="s">
        <v>46</v>
      </c>
      <c r="C15" s="17"/>
      <c r="D15" s="17"/>
      <c r="E15" s="43" t="s">
        <v>47</v>
      </c>
      <c r="F15" s="17"/>
      <c r="G15" s="17"/>
      <c r="H15" s="17"/>
      <c r="I15" s="17"/>
      <c r="J15" s="17"/>
      <c r="K15" s="17"/>
      <c r="L15" s="18">
        <v>102.44</v>
      </c>
      <c r="M15" s="17"/>
      <c r="P15" s="47">
        <v>39234</v>
      </c>
    </row>
    <row r="16" spans="2:16" ht="30" customHeight="1">
      <c r="B16" s="41" t="s">
        <v>44</v>
      </c>
      <c r="C16" s="17"/>
      <c r="D16" s="17"/>
      <c r="E16" s="43" t="s">
        <v>45</v>
      </c>
      <c r="F16" s="17"/>
      <c r="G16" s="17"/>
      <c r="H16" s="17"/>
      <c r="I16" s="17"/>
      <c r="J16" s="17"/>
      <c r="K16" s="17"/>
      <c r="L16" s="18"/>
      <c r="M16" s="30">
        <v>248.79</v>
      </c>
      <c r="P16" s="47"/>
    </row>
    <row r="17" spans="2:13" ht="30" customHeight="1">
      <c r="B17" s="28"/>
      <c r="C17" s="14"/>
      <c r="D17" s="14"/>
      <c r="E17" s="14"/>
      <c r="F17" s="14" t="s">
        <v>18</v>
      </c>
      <c r="G17" s="17">
        <f>SUM(G15:G15)</f>
        <v>0</v>
      </c>
      <c r="H17" s="17">
        <f>SUM(H15:H15)</f>
        <v>0</v>
      </c>
      <c r="I17" s="17">
        <f>SUM(I15:I15)</f>
        <v>0</v>
      </c>
      <c r="J17" s="17">
        <f>SUM(J15:J15)</f>
        <v>0</v>
      </c>
      <c r="K17" s="18">
        <v>0</v>
      </c>
      <c r="L17" s="18">
        <f>SUM(L15:L15)</f>
        <v>102.44</v>
      </c>
      <c r="M17" s="18">
        <f>SUM(M15:M16)</f>
        <v>248.79</v>
      </c>
    </row>
    <row r="18" spans="2:13" ht="30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30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36"/>
      <c r="C26" s="17"/>
      <c r="D26" s="17"/>
      <c r="E26" s="43"/>
      <c r="F26" s="17"/>
      <c r="G26" s="17"/>
      <c r="H26" s="17"/>
      <c r="I26" s="17"/>
      <c r="J26" s="17"/>
      <c r="K26" s="17"/>
      <c r="L26" s="18"/>
      <c r="M26" s="17"/>
    </row>
    <row r="27" spans="2:13" ht="30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30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30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RowColHeaders="0" zoomScale="75" zoomScaleNormal="75" workbookViewId="0">
      <selection activeCell="G25" sqref="G25"/>
    </sheetView>
  </sheetViews>
  <sheetFormatPr defaultRowHeight="1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54" customFormat="1" ht="26.25" customHeight="1">
      <c r="A8" s="135"/>
      <c r="B8" s="131" t="s">
        <v>1</v>
      </c>
      <c r="C8" s="131"/>
      <c r="D8" s="132" t="s">
        <v>168</v>
      </c>
      <c r="E8" s="133"/>
      <c r="F8" s="134"/>
      <c r="G8" s="134"/>
      <c r="H8" s="135"/>
      <c r="I8" s="135"/>
      <c r="J8" s="135"/>
      <c r="K8" s="134"/>
      <c r="L8" s="134"/>
      <c r="M8" s="134"/>
    </row>
    <row r="9" spans="1:16" s="54" customFormat="1" ht="26.25" customHeight="1">
      <c r="A9" s="135"/>
      <c r="B9" s="131" t="s">
        <v>2</v>
      </c>
      <c r="C9" s="131"/>
      <c r="D9" s="136" t="s">
        <v>3</v>
      </c>
      <c r="E9" s="137"/>
      <c r="F9" s="134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/>
      <c r="C10" s="131"/>
      <c r="D10" s="139"/>
      <c r="E10" s="138"/>
      <c r="F10" s="134"/>
      <c r="G10" s="134"/>
      <c r="H10" s="135"/>
      <c r="I10" s="135"/>
      <c r="J10" s="135"/>
      <c r="K10" s="134"/>
      <c r="L10" s="134"/>
      <c r="M10" s="134"/>
    </row>
    <row r="11" spans="1:16" s="54" customFormat="1" ht="26.25" customHeight="1">
      <c r="A11" s="135"/>
      <c r="B11" s="140" t="s">
        <v>4</v>
      </c>
      <c r="C11" s="115"/>
      <c r="D11" s="139"/>
      <c r="E11" s="138"/>
      <c r="F11" s="134"/>
      <c r="G11" s="134"/>
      <c r="H11" s="135"/>
      <c r="I11" s="135"/>
      <c r="J11" s="135"/>
      <c r="K11" s="134"/>
      <c r="L11" s="134"/>
      <c r="M11" s="134"/>
    </row>
    <row r="12" spans="1:16" s="54" customFormat="1" ht="19.149999999999999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4.95" customHeight="1">
      <c r="A15" s="149"/>
      <c r="B15" s="118" t="s">
        <v>44</v>
      </c>
      <c r="C15" s="119"/>
      <c r="D15" s="119"/>
      <c r="E15" s="120" t="s">
        <v>45</v>
      </c>
      <c r="F15" s="110"/>
      <c r="G15" s="110"/>
      <c r="H15" s="110"/>
      <c r="I15" s="110"/>
      <c r="J15" s="110"/>
      <c r="K15" s="111"/>
      <c r="L15" s="111"/>
      <c r="M15" s="111">
        <v>129.19999999999999</v>
      </c>
      <c r="P15" s="47"/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f>SUM(G15:G15)</f>
        <v>0</v>
      </c>
      <c r="H16" s="110">
        <f>SUM(H15:H15)</f>
        <v>0</v>
      </c>
      <c r="I16" s="110">
        <f>SUM(I15:I15)</f>
        <v>0</v>
      </c>
      <c r="J16" s="110">
        <f>SUM(J15:J15)</f>
        <v>0</v>
      </c>
      <c r="K16" s="111">
        <f>SUM(K15)</f>
        <v>0</v>
      </c>
      <c r="L16" s="111">
        <f>SUM(L15:L15)</f>
        <v>0</v>
      </c>
      <c r="M16" s="111">
        <f>SUM(M15:M15)</f>
        <v>129.19999999999999</v>
      </c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26"/>
      <c r="C20" s="126"/>
      <c r="D20" s="127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9.149999999999999" customHeight="1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7" customHeight="1">
      <c r="A25" s="149"/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1:13" ht="27" customHeight="1">
      <c r="A26" s="149"/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1:13" ht="27" customHeight="1">
      <c r="A27" s="149"/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1:13" ht="27" customHeight="1">
      <c r="A28" s="149"/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ignoredErrors>
    <ignoredError sqref="K16" formula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RowColHeaders="0" zoomScale="75" zoomScaleNormal="75" zoomScaleSheetLayoutView="75" workbookViewId="0">
      <selection activeCell="H26" sqref="H26"/>
    </sheetView>
  </sheetViews>
  <sheetFormatPr defaultRowHeight="15"/>
  <cols>
    <col min="1" max="1" width="2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438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3</v>
      </c>
      <c r="E9" s="147"/>
      <c r="F9" s="151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51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45"/>
      <c r="E11" s="145"/>
      <c r="F11" s="145"/>
      <c r="G11" s="144"/>
      <c r="H11" s="145"/>
      <c r="I11" s="145"/>
      <c r="J11" s="145"/>
      <c r="K11" s="144"/>
      <c r="L11" s="144"/>
      <c r="M11" s="144"/>
    </row>
    <row r="12" spans="1:16" s="6" customFormat="1" ht="19.149999999999999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.75">
      <c r="A15" s="149"/>
      <c r="B15" s="148">
        <v>42264</v>
      </c>
      <c r="C15" s="119"/>
      <c r="D15" s="119"/>
      <c r="E15" s="120" t="s">
        <v>22</v>
      </c>
      <c r="F15" s="110"/>
      <c r="G15" s="110"/>
      <c r="H15" s="110"/>
      <c r="I15" s="110"/>
      <c r="J15" s="110"/>
      <c r="K15" s="111"/>
      <c r="L15" s="111">
        <v>633</v>
      </c>
      <c r="M15" s="111"/>
      <c r="P15" s="47"/>
    </row>
    <row r="16" spans="1:16" ht="30.95" customHeight="1">
      <c r="A16" s="149"/>
      <c r="B16" s="148" t="s">
        <v>439</v>
      </c>
      <c r="C16" s="119"/>
      <c r="D16" s="119"/>
      <c r="E16" s="120" t="s">
        <v>45</v>
      </c>
      <c r="F16" s="110"/>
      <c r="G16" s="110"/>
      <c r="H16" s="110"/>
      <c r="I16" s="110"/>
      <c r="J16" s="110"/>
      <c r="K16" s="111"/>
      <c r="L16" s="111"/>
      <c r="M16" s="111">
        <v>63.63</v>
      </c>
      <c r="P16" s="47"/>
    </row>
    <row r="17" spans="1:13" ht="27" customHeight="1">
      <c r="A17" s="149"/>
      <c r="B17" s="121"/>
      <c r="C17" s="117"/>
      <c r="D17" s="117"/>
      <c r="E17" s="117"/>
      <c r="F17" s="117" t="s">
        <v>18</v>
      </c>
      <c r="G17" s="110">
        <f t="shared" ref="G17:K17" si="0">SUM(G15:G15)</f>
        <v>0</v>
      </c>
      <c r="H17" s="110">
        <f t="shared" si="0"/>
        <v>0</v>
      </c>
      <c r="I17" s="110">
        <f t="shared" si="0"/>
        <v>0</v>
      </c>
      <c r="J17" s="110">
        <f t="shared" si="0"/>
        <v>0</v>
      </c>
      <c r="K17" s="111">
        <f t="shared" si="0"/>
        <v>0</v>
      </c>
      <c r="L17" s="111">
        <f>SUM(L15)</f>
        <v>633</v>
      </c>
      <c r="M17" s="111">
        <f>SUM(M15:M16)</f>
        <v>63.63</v>
      </c>
    </row>
    <row r="18" spans="1:13" ht="27" customHeight="1">
      <c r="A18" s="149"/>
      <c r="B18" s="121"/>
      <c r="C18" s="117"/>
      <c r="D18" s="117"/>
      <c r="E18" s="117"/>
      <c r="F18" s="117" t="s">
        <v>19</v>
      </c>
      <c r="G18" s="111">
        <v>0.45</v>
      </c>
      <c r="H18" s="111">
        <v>0.24</v>
      </c>
      <c r="I18" s="111">
        <v>0.2</v>
      </c>
      <c r="J18" s="111">
        <v>0.05</v>
      </c>
      <c r="K18" s="112"/>
      <c r="L18" s="112"/>
      <c r="M18" s="112"/>
    </row>
    <row r="19" spans="1:13" ht="27" customHeight="1">
      <c r="A19" s="149"/>
      <c r="B19" s="121"/>
      <c r="C19" s="117"/>
      <c r="D19" s="117"/>
      <c r="E19" s="117"/>
      <c r="F19" s="117" t="s">
        <v>20</v>
      </c>
      <c r="G19" s="111">
        <f>G17*G18</f>
        <v>0</v>
      </c>
      <c r="H19" s="111">
        <f>H17*H18</f>
        <v>0</v>
      </c>
      <c r="I19" s="111">
        <f>I17*I18</f>
        <v>0</v>
      </c>
      <c r="J19" s="111">
        <f>J17*J18</f>
        <v>0</v>
      </c>
      <c r="K19" s="112"/>
      <c r="L19" s="112"/>
      <c r="M19" s="112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6"/>
      <c r="C21" s="126"/>
      <c r="D21" s="127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22" t="s">
        <v>21</v>
      </c>
      <c r="C22" s="122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15.75">
      <c r="A23" s="149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47.25">
      <c r="A24" s="149"/>
      <c r="B24" s="210" t="s">
        <v>5</v>
      </c>
      <c r="C24" s="211"/>
      <c r="D24" s="212"/>
      <c r="E24" s="116" t="s">
        <v>6</v>
      </c>
      <c r="F24" s="116" t="s">
        <v>7</v>
      </c>
      <c r="G24" s="116" t="s">
        <v>8</v>
      </c>
      <c r="H24" s="116" t="s">
        <v>9</v>
      </c>
      <c r="I24" s="116" t="s">
        <v>10</v>
      </c>
      <c r="J24" s="116" t="s">
        <v>11</v>
      </c>
      <c r="K24" s="116" t="s">
        <v>12</v>
      </c>
      <c r="L24" s="116" t="s">
        <v>13</v>
      </c>
      <c r="M24" s="116" t="s">
        <v>14</v>
      </c>
    </row>
    <row r="25" spans="1:13" ht="27" customHeight="1">
      <c r="A25" s="149"/>
      <c r="B25" s="123" t="s">
        <v>15</v>
      </c>
      <c r="C25" s="124" t="s">
        <v>16</v>
      </c>
      <c r="D25" s="124" t="s">
        <v>17</v>
      </c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ht="27" customHeight="1">
      <c r="A26" s="149"/>
      <c r="B26" s="125"/>
      <c r="C26" s="110"/>
      <c r="D26" s="110"/>
      <c r="E26" s="120"/>
      <c r="F26" s="110"/>
      <c r="G26" s="110"/>
      <c r="H26" s="110"/>
      <c r="I26" s="110"/>
      <c r="J26" s="110"/>
      <c r="K26" s="110"/>
      <c r="L26" s="111"/>
      <c r="M26" s="110"/>
    </row>
    <row r="27" spans="1:13" ht="27" customHeight="1">
      <c r="A27" s="149"/>
      <c r="B27" s="121"/>
      <c r="C27" s="117"/>
      <c r="D27" s="117"/>
      <c r="E27" s="117"/>
      <c r="F27" s="117" t="s">
        <v>18</v>
      </c>
      <c r="G27" s="110">
        <f>SUM(G26:G26)</f>
        <v>0</v>
      </c>
      <c r="H27" s="110">
        <f>SUM(H26:H26)</f>
        <v>0</v>
      </c>
      <c r="I27" s="110">
        <f>SUM(I26:I26)</f>
        <v>0</v>
      </c>
      <c r="J27" s="110">
        <f>SUM(J26:J26)</f>
        <v>0</v>
      </c>
      <c r="K27" s="111">
        <v>0</v>
      </c>
      <c r="L27" s="111">
        <f>SUM(L26:L26)</f>
        <v>0</v>
      </c>
      <c r="M27" s="111">
        <f>SUM(M26:M26)</f>
        <v>0</v>
      </c>
    </row>
    <row r="28" spans="1:13" ht="27" customHeight="1">
      <c r="A28" s="149"/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2"/>
      <c r="L28" s="112"/>
      <c r="M28" s="112"/>
    </row>
    <row r="29" spans="1:13" ht="27" customHeight="1">
      <c r="A29" s="149"/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5:K16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showGridLines="0" showRowColHeaders="0" zoomScale="75" zoomScaleNormal="75" workbookViewId="0">
      <selection activeCell="H28" sqref="H28"/>
    </sheetView>
  </sheetViews>
  <sheetFormatPr defaultRowHeight="1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54" customFormat="1" ht="26.25" customHeight="1">
      <c r="A8" s="135"/>
      <c r="B8" s="131" t="s">
        <v>1</v>
      </c>
      <c r="C8" s="131"/>
      <c r="D8" s="132" t="s">
        <v>169</v>
      </c>
      <c r="E8" s="133"/>
      <c r="F8" s="134"/>
      <c r="G8" s="134"/>
      <c r="H8" s="135"/>
      <c r="I8" s="135"/>
      <c r="J8" s="135"/>
      <c r="K8" s="134"/>
      <c r="L8" s="134"/>
      <c r="M8" s="134"/>
    </row>
    <row r="9" spans="1:16" s="54" customFormat="1" ht="26.25" customHeight="1">
      <c r="A9" s="135"/>
      <c r="B9" s="131" t="s">
        <v>2</v>
      </c>
      <c r="C9" s="131"/>
      <c r="D9" s="136" t="s">
        <v>3</v>
      </c>
      <c r="E9" s="137"/>
      <c r="F9" s="134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/>
      <c r="C10" s="131"/>
      <c r="D10" s="139"/>
      <c r="E10" s="138"/>
      <c r="F10" s="134"/>
      <c r="G10" s="134"/>
      <c r="H10" s="135"/>
      <c r="I10" s="135"/>
      <c r="J10" s="135"/>
      <c r="K10" s="134"/>
      <c r="L10" s="134"/>
      <c r="M10" s="134"/>
    </row>
    <row r="11" spans="1:16" s="54" customFormat="1" ht="26.25" customHeight="1">
      <c r="A11" s="135"/>
      <c r="B11" s="140" t="s">
        <v>4</v>
      </c>
      <c r="C11" s="115"/>
      <c r="D11" s="139"/>
      <c r="E11" s="138"/>
      <c r="F11" s="134"/>
      <c r="G11" s="134"/>
      <c r="H11" s="135"/>
      <c r="I11" s="135"/>
      <c r="J11" s="135"/>
      <c r="K11" s="134"/>
      <c r="L11" s="134"/>
      <c r="M11" s="134"/>
    </row>
    <row r="12" spans="1:16" s="54" customFormat="1" ht="18.75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7" customHeight="1">
      <c r="A15" s="149"/>
      <c r="B15" s="118" t="s">
        <v>44</v>
      </c>
      <c r="C15" s="119"/>
      <c r="D15" s="119"/>
      <c r="E15" s="120" t="s">
        <v>45</v>
      </c>
      <c r="F15" s="110"/>
      <c r="G15" s="110"/>
      <c r="H15" s="110"/>
      <c r="I15" s="110"/>
      <c r="J15" s="110"/>
      <c r="K15" s="111"/>
      <c r="L15" s="111"/>
      <c r="M15" s="111">
        <v>96.17</v>
      </c>
      <c r="P15" s="47"/>
    </row>
    <row r="16" spans="1:16" ht="30" customHeight="1">
      <c r="A16" s="149"/>
      <c r="B16" s="118">
        <v>42186</v>
      </c>
      <c r="C16" s="119"/>
      <c r="D16" s="119"/>
      <c r="E16" s="120" t="s">
        <v>22</v>
      </c>
      <c r="F16" s="110"/>
      <c r="G16" s="110"/>
      <c r="H16" s="110"/>
      <c r="I16" s="110"/>
      <c r="J16" s="110"/>
      <c r="K16" s="110"/>
      <c r="L16" s="111">
        <v>630</v>
      </c>
      <c r="M16" s="110"/>
      <c r="P16" s="47"/>
    </row>
    <row r="17" spans="1:13" ht="27" customHeight="1">
      <c r="A17" s="149"/>
      <c r="B17" s="121"/>
      <c r="C17" s="117"/>
      <c r="D17" s="117"/>
      <c r="E17" s="117"/>
      <c r="F17" s="117" t="s">
        <v>18</v>
      </c>
      <c r="G17" s="110">
        <f>SUM(G15:G15)</f>
        <v>0</v>
      </c>
      <c r="H17" s="110">
        <f>SUM(H15:H15)</f>
        <v>0</v>
      </c>
      <c r="I17" s="110">
        <f>SUM(I15:I15)</f>
        <v>0</v>
      </c>
      <c r="J17" s="110">
        <f>SUM(J15:J15)</f>
        <v>0</v>
      </c>
      <c r="K17" s="111">
        <f>SUM(K15)</f>
        <v>0</v>
      </c>
      <c r="L17" s="111">
        <f>SUM(L15:L16)</f>
        <v>630</v>
      </c>
      <c r="M17" s="111">
        <f>SUM(M15:M15)</f>
        <v>96.17</v>
      </c>
    </row>
    <row r="18" spans="1:13" ht="27" customHeight="1">
      <c r="A18" s="149"/>
      <c r="B18" s="121"/>
      <c r="C18" s="117"/>
      <c r="D18" s="117"/>
      <c r="E18" s="117"/>
      <c r="F18" s="117" t="s">
        <v>19</v>
      </c>
      <c r="G18" s="111">
        <v>0.45</v>
      </c>
      <c r="H18" s="111">
        <v>0.24</v>
      </c>
      <c r="I18" s="111">
        <v>0.2</v>
      </c>
      <c r="J18" s="111">
        <v>0.05</v>
      </c>
      <c r="K18" s="112"/>
      <c r="L18" s="112"/>
      <c r="M18" s="112"/>
    </row>
    <row r="19" spans="1:13" ht="27" customHeight="1">
      <c r="A19" s="149"/>
      <c r="B19" s="121"/>
      <c r="C19" s="117"/>
      <c r="D19" s="117"/>
      <c r="E19" s="117"/>
      <c r="F19" s="117" t="s">
        <v>20</v>
      </c>
      <c r="G19" s="111">
        <f>G17*G18</f>
        <v>0</v>
      </c>
      <c r="H19" s="111">
        <f>H17*H18</f>
        <v>0</v>
      </c>
      <c r="I19" s="111">
        <f>I17*I18</f>
        <v>0</v>
      </c>
      <c r="J19" s="111">
        <f>J17*J18</f>
        <v>0</v>
      </c>
      <c r="K19" s="112"/>
      <c r="L19" s="112"/>
      <c r="M19" s="112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6"/>
      <c r="C21" s="126"/>
      <c r="D21" s="127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22" t="s">
        <v>21</v>
      </c>
      <c r="C22" s="122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19.149999999999999" customHeight="1">
      <c r="A23" s="149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47.25">
      <c r="A24" s="149"/>
      <c r="B24" s="210" t="s">
        <v>5</v>
      </c>
      <c r="C24" s="211"/>
      <c r="D24" s="212"/>
      <c r="E24" s="116" t="s">
        <v>6</v>
      </c>
      <c r="F24" s="116" t="s">
        <v>7</v>
      </c>
      <c r="G24" s="116" t="s">
        <v>8</v>
      </c>
      <c r="H24" s="116" t="s">
        <v>9</v>
      </c>
      <c r="I24" s="116" t="s">
        <v>10</v>
      </c>
      <c r="J24" s="116" t="s">
        <v>11</v>
      </c>
      <c r="K24" s="116" t="s">
        <v>12</v>
      </c>
      <c r="L24" s="116" t="s">
        <v>13</v>
      </c>
      <c r="M24" s="116" t="s">
        <v>14</v>
      </c>
    </row>
    <row r="25" spans="1:13" ht="31.5">
      <c r="A25" s="149"/>
      <c r="B25" s="123" t="s">
        <v>15</v>
      </c>
      <c r="C25" s="124" t="s">
        <v>16</v>
      </c>
      <c r="D25" s="124" t="s">
        <v>17</v>
      </c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ht="27" customHeight="1">
      <c r="A26" s="149"/>
      <c r="B26" s="125"/>
      <c r="C26" s="110"/>
      <c r="D26" s="110"/>
      <c r="E26" s="120"/>
      <c r="F26" s="110"/>
      <c r="G26" s="110"/>
      <c r="H26" s="110"/>
      <c r="I26" s="110"/>
      <c r="J26" s="110"/>
      <c r="K26" s="110"/>
      <c r="L26" s="111"/>
      <c r="M26" s="110"/>
    </row>
    <row r="27" spans="1:13" ht="27" customHeight="1">
      <c r="A27" s="149"/>
      <c r="B27" s="121"/>
      <c r="C27" s="117"/>
      <c r="D27" s="117"/>
      <c r="E27" s="117"/>
      <c r="F27" s="117" t="s">
        <v>18</v>
      </c>
      <c r="G27" s="110">
        <f>SUM(G26:G26)</f>
        <v>0</v>
      </c>
      <c r="H27" s="110">
        <f>SUM(H26:H26)</f>
        <v>0</v>
      </c>
      <c r="I27" s="110">
        <f>SUM(I26:I26)</f>
        <v>0</v>
      </c>
      <c r="J27" s="110">
        <f>SUM(J26:J26)</f>
        <v>0</v>
      </c>
      <c r="K27" s="111">
        <v>0</v>
      </c>
      <c r="L27" s="111">
        <f>SUM(L26:L26)</f>
        <v>0</v>
      </c>
      <c r="M27" s="111">
        <f>SUM(M26:M26)</f>
        <v>0</v>
      </c>
    </row>
    <row r="28" spans="1:13" ht="27" customHeight="1">
      <c r="A28" s="149"/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2"/>
      <c r="L28" s="112"/>
      <c r="M28" s="112"/>
    </row>
    <row r="29" spans="1:13" ht="27" customHeight="1">
      <c r="A29" s="149"/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5:K16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RowColHeaders="0" zoomScale="75" zoomScaleNormal="75" workbookViewId="0">
      <selection activeCell="D35" sqref="D35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54" customFormat="1" ht="26.25" customHeight="1">
      <c r="A8" s="135"/>
      <c r="B8" s="131" t="s">
        <v>1</v>
      </c>
      <c r="C8" s="131"/>
      <c r="D8" s="132" t="s">
        <v>41</v>
      </c>
      <c r="E8" s="133"/>
      <c r="F8" s="134"/>
      <c r="G8" s="134"/>
      <c r="H8" s="135"/>
      <c r="I8" s="135"/>
      <c r="J8" s="135"/>
      <c r="K8" s="134"/>
      <c r="L8" s="134"/>
      <c r="M8" s="134"/>
    </row>
    <row r="9" spans="1:16" s="54" customFormat="1" ht="26.25" customHeight="1">
      <c r="A9" s="135"/>
      <c r="B9" s="131" t="s">
        <v>2</v>
      </c>
      <c r="C9" s="131"/>
      <c r="D9" s="136" t="s">
        <v>42</v>
      </c>
      <c r="E9" s="137"/>
      <c r="F9" s="134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/>
      <c r="C10" s="131"/>
      <c r="D10" s="135"/>
      <c r="E10" s="135"/>
      <c r="F10" s="134"/>
      <c r="G10" s="134"/>
      <c r="H10" s="135"/>
      <c r="I10" s="135"/>
      <c r="J10" s="135"/>
      <c r="K10" s="134"/>
      <c r="L10" s="134"/>
      <c r="M10" s="134"/>
    </row>
    <row r="11" spans="1:16" s="54" customFormat="1" ht="26.25" customHeight="1">
      <c r="A11" s="135"/>
      <c r="B11" s="140" t="s">
        <v>4</v>
      </c>
      <c r="C11" s="115"/>
      <c r="D11" s="135"/>
      <c r="E11" s="135"/>
      <c r="F11" s="134"/>
      <c r="G11" s="134"/>
      <c r="H11" s="135"/>
      <c r="I11" s="135"/>
      <c r="J11" s="135"/>
      <c r="K11" s="134"/>
      <c r="L11" s="134"/>
      <c r="M11" s="134"/>
    </row>
    <row r="12" spans="1:16" s="54" customFormat="1" ht="19.149999999999999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4.95" customHeight="1">
      <c r="A15" s="149"/>
      <c r="B15" s="148"/>
      <c r="C15" s="119"/>
      <c r="D15" s="119"/>
      <c r="E15" s="120"/>
      <c r="F15" s="110"/>
      <c r="G15" s="110"/>
      <c r="H15" s="110"/>
      <c r="I15" s="110"/>
      <c r="J15" s="110"/>
      <c r="K15" s="111"/>
      <c r="L15" s="111"/>
      <c r="M15" s="111"/>
      <c r="P15" s="47">
        <v>39234</v>
      </c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f t="shared" ref="G16:M16" si="0">SUM(G15:G15)</f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1">
        <f t="shared" si="0"/>
        <v>0</v>
      </c>
      <c r="L16" s="111">
        <f t="shared" si="0"/>
        <v>0</v>
      </c>
      <c r="M16" s="111">
        <f t="shared" si="0"/>
        <v>0</v>
      </c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9.149999999999999" customHeight="1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27" customHeight="1">
      <c r="A25" s="149"/>
      <c r="B25" s="125"/>
      <c r="C25" s="110"/>
      <c r="D25" s="110"/>
      <c r="E25" s="120"/>
      <c r="F25" s="110"/>
      <c r="G25" s="110"/>
      <c r="H25" s="110"/>
      <c r="I25" s="110"/>
      <c r="J25" s="110"/>
      <c r="K25" s="110"/>
      <c r="L25" s="111"/>
      <c r="M25" s="110"/>
    </row>
    <row r="26" spans="1:13" ht="27" customHeight="1">
      <c r="A26" s="149"/>
      <c r="B26" s="121"/>
      <c r="C26" s="117"/>
      <c r="D26" s="117"/>
      <c r="E26" s="117"/>
      <c r="F26" s="117" t="s">
        <v>18</v>
      </c>
      <c r="G26" s="110">
        <f>SUM(G25:G25)</f>
        <v>0</v>
      </c>
      <c r="H26" s="110">
        <f>SUM(H25:H25)</f>
        <v>0</v>
      </c>
      <c r="I26" s="110">
        <f>SUM(I25:I25)</f>
        <v>0</v>
      </c>
      <c r="J26" s="110">
        <f>SUM(J25:J25)</f>
        <v>0</v>
      </c>
      <c r="K26" s="111">
        <v>0</v>
      </c>
      <c r="L26" s="111">
        <f>SUM(L25:L25)</f>
        <v>0</v>
      </c>
      <c r="M26" s="111">
        <f>SUM(M25:M25)</f>
        <v>0</v>
      </c>
    </row>
    <row r="27" spans="1:13" ht="27" customHeight="1">
      <c r="A27" s="149"/>
      <c r="B27" s="121"/>
      <c r="C27" s="117"/>
      <c r="D27" s="117"/>
      <c r="E27" s="117"/>
      <c r="F27" s="117" t="s">
        <v>19</v>
      </c>
      <c r="G27" s="111">
        <v>0.45</v>
      </c>
      <c r="H27" s="111">
        <v>0.24</v>
      </c>
      <c r="I27" s="111">
        <v>0.2</v>
      </c>
      <c r="J27" s="111">
        <v>0.05</v>
      </c>
      <c r="K27" s="112"/>
      <c r="L27" s="112"/>
      <c r="M27" s="112"/>
    </row>
    <row r="28" spans="1:13" ht="27" customHeight="1">
      <c r="A28" s="149"/>
      <c r="B28" s="121"/>
      <c r="C28" s="117"/>
      <c r="D28" s="117"/>
      <c r="E28" s="117"/>
      <c r="F28" s="117" t="s">
        <v>20</v>
      </c>
      <c r="G28" s="111">
        <f>G26*G27</f>
        <v>0</v>
      </c>
      <c r="H28" s="111">
        <f>H26*H27</f>
        <v>0</v>
      </c>
      <c r="I28" s="111">
        <f>I26*I27</f>
        <v>0</v>
      </c>
      <c r="J28" s="111">
        <f>J26*J27</f>
        <v>0</v>
      </c>
      <c r="K28" s="112"/>
      <c r="L28" s="112"/>
      <c r="M28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15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RowColHeaders="0" zoomScale="75" zoomScaleNormal="75" zoomScaleSheetLayoutView="75" zoomScalePageLayoutView="75" workbookViewId="0">
      <selection activeCell="I28" sqref="I28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440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441</v>
      </c>
      <c r="E9" s="147"/>
      <c r="F9" s="151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51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52"/>
      <c r="E11" s="151"/>
      <c r="F11" s="151"/>
      <c r="G11" s="144"/>
      <c r="H11" s="145"/>
      <c r="I11" s="145"/>
      <c r="J11" s="145"/>
      <c r="K11" s="144"/>
      <c r="L11" s="144"/>
      <c r="M11" s="144"/>
    </row>
    <row r="12" spans="1:16" s="6" customFormat="1" ht="19.149999999999999" customHeight="1">
      <c r="A12" s="145"/>
      <c r="B12" s="145"/>
      <c r="C12" s="145"/>
      <c r="D12" s="199"/>
      <c r="E12" s="199"/>
      <c r="F12" s="199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" customHeight="1">
      <c r="A15" s="149"/>
      <c r="B15" s="148" t="s">
        <v>442</v>
      </c>
      <c r="C15" s="119"/>
      <c r="D15" s="119"/>
      <c r="E15" s="120" t="s">
        <v>45</v>
      </c>
      <c r="F15" s="120"/>
      <c r="G15" s="110"/>
      <c r="H15" s="110"/>
      <c r="I15" s="110"/>
      <c r="J15" s="110"/>
      <c r="K15" s="111"/>
      <c r="L15" s="111"/>
      <c r="M15" s="113">
        <v>149.27000000000001</v>
      </c>
      <c r="P15" s="47"/>
    </row>
    <row r="16" spans="1:16" ht="27" customHeight="1">
      <c r="A16" s="149"/>
      <c r="B16" s="121"/>
      <c r="C16" s="117"/>
      <c r="D16" s="117"/>
      <c r="E16" s="117"/>
      <c r="F16" s="117" t="s">
        <v>18</v>
      </c>
      <c r="G16" s="110">
        <v>0</v>
      </c>
      <c r="H16" s="110">
        <v>0</v>
      </c>
      <c r="I16" s="110">
        <v>0</v>
      </c>
      <c r="J16" s="110">
        <v>0</v>
      </c>
      <c r="K16" s="111">
        <v>0</v>
      </c>
      <c r="L16" s="111">
        <f>SUM(L15)</f>
        <v>0</v>
      </c>
      <c r="M16" s="111">
        <f>SUM(M15)</f>
        <v>149.27000000000001</v>
      </c>
    </row>
    <row r="17" spans="1:13" ht="27" customHeight="1">
      <c r="A17" s="149"/>
      <c r="B17" s="121"/>
      <c r="C17" s="117"/>
      <c r="D17" s="117"/>
      <c r="E17" s="117"/>
      <c r="F17" s="117" t="s">
        <v>19</v>
      </c>
      <c r="G17" s="111">
        <v>0.45</v>
      </c>
      <c r="H17" s="111">
        <v>0.24</v>
      </c>
      <c r="I17" s="111">
        <v>0.2</v>
      </c>
      <c r="J17" s="111">
        <v>0.05</v>
      </c>
      <c r="K17" s="112"/>
      <c r="L17" s="112"/>
      <c r="M17" s="112"/>
    </row>
    <row r="18" spans="1:13" ht="27" customHeight="1">
      <c r="A18" s="149"/>
      <c r="B18" s="121"/>
      <c r="C18" s="117"/>
      <c r="D18" s="117"/>
      <c r="E18" s="117"/>
      <c r="F18" s="117" t="s">
        <v>20</v>
      </c>
      <c r="G18" s="111">
        <f>G16*G17</f>
        <v>0</v>
      </c>
      <c r="H18" s="111">
        <f>H16*H17</f>
        <v>0</v>
      </c>
      <c r="I18" s="111">
        <f>I16*I17</f>
        <v>0</v>
      </c>
      <c r="J18" s="111">
        <f>J16*J17</f>
        <v>0</v>
      </c>
      <c r="K18" s="112"/>
      <c r="L18" s="112"/>
      <c r="M18" s="112"/>
    </row>
    <row r="19" spans="1:13" ht="15.75">
      <c r="A19" s="14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22" t="s">
        <v>21</v>
      </c>
      <c r="C21" s="122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47.25">
      <c r="A23" s="149"/>
      <c r="B23" s="210" t="s">
        <v>5</v>
      </c>
      <c r="C23" s="211"/>
      <c r="D23" s="212"/>
      <c r="E23" s="116" t="s">
        <v>6</v>
      </c>
      <c r="F23" s="116" t="s">
        <v>7</v>
      </c>
      <c r="G23" s="116" t="s">
        <v>8</v>
      </c>
      <c r="H23" s="116" t="s">
        <v>9</v>
      </c>
      <c r="I23" s="116" t="s">
        <v>10</v>
      </c>
      <c r="J23" s="116" t="s">
        <v>11</v>
      </c>
      <c r="K23" s="116" t="s">
        <v>12</v>
      </c>
      <c r="L23" s="116" t="s">
        <v>13</v>
      </c>
      <c r="M23" s="116" t="s">
        <v>14</v>
      </c>
    </row>
    <row r="24" spans="1:13" ht="31.5" customHeight="1">
      <c r="A24" s="149"/>
      <c r="B24" s="123" t="s">
        <v>15</v>
      </c>
      <c r="C24" s="124" t="s">
        <v>16</v>
      </c>
      <c r="D24" s="124" t="s">
        <v>17</v>
      </c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30" customHeight="1">
      <c r="A25" s="149"/>
      <c r="B25" s="129" t="s">
        <v>443</v>
      </c>
      <c r="C25" s="119"/>
      <c r="D25" s="119"/>
      <c r="E25" s="120" t="s">
        <v>444</v>
      </c>
      <c r="F25" s="120" t="s">
        <v>445</v>
      </c>
      <c r="G25" s="110"/>
      <c r="H25" s="110"/>
      <c r="I25" s="110"/>
      <c r="J25" s="110"/>
      <c r="K25" s="111"/>
      <c r="L25" s="113" t="s">
        <v>446</v>
      </c>
      <c r="M25" s="113"/>
    </row>
    <row r="26" spans="1:13" ht="45.75">
      <c r="A26" s="149"/>
      <c r="B26" s="129" t="s">
        <v>447</v>
      </c>
      <c r="C26" s="119"/>
      <c r="D26" s="119"/>
      <c r="E26" s="120" t="s">
        <v>448</v>
      </c>
      <c r="F26" s="120" t="s">
        <v>449</v>
      </c>
      <c r="G26" s="110"/>
      <c r="H26" s="110"/>
      <c r="I26" s="110"/>
      <c r="J26" s="110"/>
      <c r="K26" s="111">
        <v>166.5</v>
      </c>
      <c r="L26" s="113" t="s">
        <v>450</v>
      </c>
      <c r="M26" s="113"/>
    </row>
    <row r="27" spans="1:13" ht="27" customHeight="1">
      <c r="A27" s="149"/>
      <c r="B27" s="121"/>
      <c r="C27" s="117"/>
      <c r="D27" s="117"/>
      <c r="E27" s="117"/>
      <c r="F27" s="117" t="s">
        <v>18</v>
      </c>
      <c r="G27" s="110">
        <f>SUM(G25:G25)</f>
        <v>0</v>
      </c>
      <c r="H27" s="110">
        <f>SUM(H25:H25)</f>
        <v>0</v>
      </c>
      <c r="I27" s="110">
        <f>SUM(I25:I25)</f>
        <v>0</v>
      </c>
      <c r="J27" s="110">
        <f>SUM(J25:J25)</f>
        <v>0</v>
      </c>
      <c r="K27" s="111">
        <f>SUM(K25:K26)</f>
        <v>166.5</v>
      </c>
      <c r="L27" s="111">
        <f>SUM(69.66+151.6+81.67+6.98)</f>
        <v>309.91000000000003</v>
      </c>
      <c r="M27" s="111">
        <f t="shared" ref="M27" si="0">SUM(M25)</f>
        <v>0</v>
      </c>
    </row>
    <row r="28" spans="1:13" ht="27" customHeight="1">
      <c r="A28" s="149"/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2"/>
      <c r="L28" s="112"/>
      <c r="M28" s="112"/>
    </row>
    <row r="29" spans="1:13" ht="27" customHeight="1">
      <c r="A29" s="149"/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6:D6"/>
    <mergeCell ref="B13:D13"/>
    <mergeCell ref="B23:D23"/>
  </mergeCells>
  <dataValidations count="1">
    <dataValidation allowBlank="1" showInputMessage="1" showErrorMessage="1" sqref="K25:K26 K15"/>
  </dataValidations>
  <pageMargins left="0.7" right="0.7" top="0.75" bottom="0.75" header="0.3" footer="0.3"/>
  <pageSetup paperSize="9" scale="64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RowColHeaders="0" zoomScale="75" zoomScaleNormal="75" zoomScaleSheetLayoutView="75" workbookViewId="0">
      <selection activeCell="I26" sqref="I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54" customFormat="1" ht="26.25" customHeight="1">
      <c r="A8" s="135"/>
      <c r="B8" s="131" t="s">
        <v>1</v>
      </c>
      <c r="C8" s="131"/>
      <c r="D8" s="132" t="s">
        <v>43</v>
      </c>
      <c r="E8" s="133"/>
      <c r="F8" s="134"/>
      <c r="G8" s="134"/>
      <c r="H8" s="135"/>
      <c r="I8" s="135"/>
      <c r="J8" s="135"/>
      <c r="K8" s="134"/>
      <c r="L8" s="134"/>
      <c r="M8" s="134"/>
    </row>
    <row r="9" spans="1:16" s="54" customFormat="1" ht="26.25" customHeight="1">
      <c r="A9" s="135"/>
      <c r="B9" s="131" t="s">
        <v>2</v>
      </c>
      <c r="C9" s="131"/>
      <c r="D9" s="136" t="s">
        <v>3</v>
      </c>
      <c r="E9" s="137"/>
      <c r="F9" s="134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/>
      <c r="C10" s="131"/>
      <c r="D10" s="139"/>
      <c r="E10" s="138"/>
      <c r="F10" s="134"/>
      <c r="G10" s="134"/>
      <c r="H10" s="135"/>
      <c r="I10" s="135"/>
      <c r="J10" s="135"/>
      <c r="K10" s="134"/>
      <c r="L10" s="134"/>
      <c r="M10" s="134"/>
    </row>
    <row r="11" spans="1:16" s="54" customFormat="1" ht="26.25" customHeight="1">
      <c r="A11" s="135"/>
      <c r="B11" s="140" t="s">
        <v>4</v>
      </c>
      <c r="C11" s="115"/>
      <c r="D11" s="139"/>
      <c r="E11" s="138"/>
      <c r="F11" s="134"/>
      <c r="G11" s="134"/>
      <c r="H11" s="135"/>
      <c r="I11" s="135"/>
      <c r="J11" s="135"/>
      <c r="K11" s="134"/>
      <c r="L11" s="134"/>
      <c r="M11" s="134"/>
    </row>
    <row r="12" spans="1:16" s="54" customFormat="1" ht="19.149999999999999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.75">
      <c r="A15" s="149"/>
      <c r="B15" s="200">
        <v>42309</v>
      </c>
      <c r="C15" s="119"/>
      <c r="D15" s="119"/>
      <c r="E15" s="120" t="s">
        <v>22</v>
      </c>
      <c r="F15" s="120"/>
      <c r="G15" s="110"/>
      <c r="H15" s="110"/>
      <c r="I15" s="110"/>
      <c r="J15" s="110"/>
      <c r="K15" s="111"/>
      <c r="L15" s="111">
        <v>630</v>
      </c>
      <c r="M15" s="111"/>
      <c r="P15" s="47"/>
    </row>
    <row r="16" spans="1:16" ht="30.95" customHeight="1">
      <c r="A16" s="149"/>
      <c r="B16" s="118" t="s">
        <v>44</v>
      </c>
      <c r="C16" s="119"/>
      <c r="D16" s="119"/>
      <c r="E16" s="120" t="s">
        <v>45</v>
      </c>
      <c r="F16" s="120"/>
      <c r="G16" s="110"/>
      <c r="H16" s="110"/>
      <c r="I16" s="110"/>
      <c r="J16" s="110"/>
      <c r="K16" s="111"/>
      <c r="L16" s="111"/>
      <c r="M16" s="111">
        <v>130.01</v>
      </c>
      <c r="P16" s="47"/>
    </row>
    <row r="17" spans="1:13" ht="27" customHeight="1">
      <c r="A17" s="149"/>
      <c r="B17" s="121"/>
      <c r="C17" s="117"/>
      <c r="D17" s="117"/>
      <c r="E17" s="117"/>
      <c r="F17" s="117" t="s">
        <v>18</v>
      </c>
      <c r="G17" s="110">
        <f>SUM(G15:G15)</f>
        <v>0</v>
      </c>
      <c r="H17" s="110">
        <f>SUM(H15:H15)</f>
        <v>0</v>
      </c>
      <c r="I17" s="110">
        <f>SUM(I15:I15)</f>
        <v>0</v>
      </c>
      <c r="J17" s="110">
        <f>SUM(J15:J15)</f>
        <v>0</v>
      </c>
      <c r="K17" s="111">
        <v>0</v>
      </c>
      <c r="L17" s="111">
        <f>SUM(L15:L15)</f>
        <v>630</v>
      </c>
      <c r="M17" s="111">
        <f>SUM(M15:M16)</f>
        <v>130.01</v>
      </c>
    </row>
    <row r="18" spans="1:13" ht="27" customHeight="1">
      <c r="A18" s="149"/>
      <c r="B18" s="121"/>
      <c r="C18" s="117"/>
      <c r="D18" s="117"/>
      <c r="E18" s="117"/>
      <c r="F18" s="117" t="s">
        <v>19</v>
      </c>
      <c r="G18" s="111">
        <v>0.45</v>
      </c>
      <c r="H18" s="111">
        <v>0.24</v>
      </c>
      <c r="I18" s="111">
        <v>0.2</v>
      </c>
      <c r="J18" s="111">
        <v>0.05</v>
      </c>
      <c r="K18" s="112"/>
      <c r="L18" s="112"/>
      <c r="M18" s="114"/>
    </row>
    <row r="19" spans="1:13" ht="27" customHeight="1">
      <c r="A19" s="149"/>
      <c r="B19" s="121"/>
      <c r="C19" s="117"/>
      <c r="D19" s="117"/>
      <c r="E19" s="117"/>
      <c r="F19" s="117" t="s">
        <v>20</v>
      </c>
      <c r="G19" s="111">
        <f>G17*G18</f>
        <v>0</v>
      </c>
      <c r="H19" s="111">
        <f>H17*H18</f>
        <v>0</v>
      </c>
      <c r="I19" s="111">
        <f>I17*I18</f>
        <v>0</v>
      </c>
      <c r="J19" s="111">
        <f>J17*J18</f>
        <v>0</v>
      </c>
      <c r="K19" s="112"/>
      <c r="L19" s="112"/>
      <c r="M19" s="112"/>
    </row>
    <row r="20" spans="1:13" ht="15.75">
      <c r="A20" s="149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>
      <c r="A21" s="149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>
      <c r="A22" s="149"/>
      <c r="B22" s="122" t="s">
        <v>21</v>
      </c>
      <c r="C22" s="122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19.149999999999999" customHeight="1">
      <c r="A23" s="149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47.25">
      <c r="A24" s="149"/>
      <c r="B24" s="210" t="s">
        <v>5</v>
      </c>
      <c r="C24" s="211"/>
      <c r="D24" s="212"/>
      <c r="E24" s="116" t="s">
        <v>6</v>
      </c>
      <c r="F24" s="116" t="s">
        <v>7</v>
      </c>
      <c r="G24" s="116" t="s">
        <v>8</v>
      </c>
      <c r="H24" s="116" t="s">
        <v>9</v>
      </c>
      <c r="I24" s="116" t="s">
        <v>10</v>
      </c>
      <c r="J24" s="116" t="s">
        <v>11</v>
      </c>
      <c r="K24" s="116" t="s">
        <v>12</v>
      </c>
      <c r="L24" s="116" t="s">
        <v>13</v>
      </c>
      <c r="M24" s="116" t="s">
        <v>14</v>
      </c>
    </row>
    <row r="25" spans="1:13" ht="31.5">
      <c r="A25" s="149"/>
      <c r="B25" s="123" t="s">
        <v>15</v>
      </c>
      <c r="C25" s="124" t="s">
        <v>16</v>
      </c>
      <c r="D25" s="124" t="s">
        <v>17</v>
      </c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ht="27" customHeight="1">
      <c r="A26" s="149"/>
      <c r="B26" s="125"/>
      <c r="C26" s="110"/>
      <c r="D26" s="110"/>
      <c r="E26" s="120"/>
      <c r="F26" s="110"/>
      <c r="G26" s="110"/>
      <c r="H26" s="110"/>
      <c r="I26" s="110"/>
      <c r="J26" s="110"/>
      <c r="K26" s="110"/>
      <c r="L26" s="111"/>
      <c r="M26" s="110"/>
    </row>
    <row r="27" spans="1:13" ht="27" customHeight="1">
      <c r="A27" s="149"/>
      <c r="B27" s="121"/>
      <c r="C27" s="117"/>
      <c r="D27" s="117"/>
      <c r="E27" s="117"/>
      <c r="F27" s="117" t="s">
        <v>18</v>
      </c>
      <c r="G27" s="110">
        <f>SUM(G26:G26)</f>
        <v>0</v>
      </c>
      <c r="H27" s="110">
        <f>SUM(H26:H26)</f>
        <v>0</v>
      </c>
      <c r="I27" s="110">
        <f>SUM(I26:I26)</f>
        <v>0</v>
      </c>
      <c r="J27" s="110">
        <f>SUM(J26:J26)</f>
        <v>0</v>
      </c>
      <c r="K27" s="111">
        <v>0</v>
      </c>
      <c r="L27" s="111">
        <f>SUM(L26:L26)</f>
        <v>0</v>
      </c>
      <c r="M27" s="111">
        <f>SUM(M26:M26)</f>
        <v>0</v>
      </c>
    </row>
    <row r="28" spans="1:13" ht="27" customHeight="1">
      <c r="A28" s="149"/>
      <c r="B28" s="121"/>
      <c r="C28" s="117"/>
      <c r="D28" s="117"/>
      <c r="E28" s="117"/>
      <c r="F28" s="117" t="s">
        <v>19</v>
      </c>
      <c r="G28" s="111">
        <v>0.45</v>
      </c>
      <c r="H28" s="111">
        <v>0.24</v>
      </c>
      <c r="I28" s="111">
        <v>0.2</v>
      </c>
      <c r="J28" s="111">
        <v>0.05</v>
      </c>
      <c r="K28" s="112"/>
      <c r="L28" s="112"/>
      <c r="M28" s="112"/>
    </row>
    <row r="29" spans="1:13" ht="27" customHeight="1">
      <c r="A29" s="149"/>
      <c r="B29" s="121"/>
      <c r="C29" s="117"/>
      <c r="D29" s="117"/>
      <c r="E29" s="117"/>
      <c r="F29" s="117" t="s">
        <v>20</v>
      </c>
      <c r="G29" s="111">
        <f>G27*G28</f>
        <v>0</v>
      </c>
      <c r="H29" s="111">
        <f>H27*H28</f>
        <v>0</v>
      </c>
      <c r="I29" s="111">
        <f>I27*I28</f>
        <v>0</v>
      </c>
      <c r="J29" s="111">
        <f>J27*J28</f>
        <v>0</v>
      </c>
      <c r="K29" s="112"/>
      <c r="L29" s="112"/>
      <c r="M29" s="112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5:K16"/>
  </dataValidations>
  <pageMargins left="0.7" right="0.7" top="0.75" bottom="0.75" header="0.3" footer="0.3"/>
  <pageSetup paperSize="9" scale="66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B6:P55"/>
  <sheetViews>
    <sheetView showGridLines="0" showRowColHeaders="0" topLeftCell="A34" zoomScale="75" zoomScaleNormal="75" workbookViewId="0">
      <selection activeCell="J56" sqref="J5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10.425781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81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82</v>
      </c>
      <c r="C9" s="50"/>
      <c r="D9" s="59" t="s">
        <v>3</v>
      </c>
      <c r="E9" s="60"/>
      <c r="F9" s="53"/>
      <c r="G9" s="53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3"/>
      <c r="G10" s="53"/>
      <c r="K10" s="53"/>
      <c r="L10" s="53"/>
      <c r="M10" s="53"/>
    </row>
    <row r="11" spans="2:16" s="54" customFormat="1" ht="26.25" customHeight="1">
      <c r="B11" s="11" t="s">
        <v>4</v>
      </c>
      <c r="C11" s="12"/>
      <c r="D11" s="55"/>
      <c r="E11" s="56"/>
      <c r="F11" s="53"/>
      <c r="G11" s="53"/>
      <c r="K11" s="53"/>
      <c r="L11" s="53"/>
      <c r="M11" s="53"/>
    </row>
    <row r="12" spans="2:16" s="54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45.75">
      <c r="B15" s="67">
        <v>41989</v>
      </c>
      <c r="C15" s="17"/>
      <c r="D15" s="17"/>
      <c r="E15" s="43" t="s">
        <v>83</v>
      </c>
      <c r="F15" s="17" t="s">
        <v>84</v>
      </c>
      <c r="G15" s="17"/>
      <c r="H15" s="17"/>
      <c r="I15" s="17"/>
      <c r="J15" s="17"/>
      <c r="K15" s="17"/>
      <c r="L15" s="18">
        <v>5.6</v>
      </c>
      <c r="M15" s="18"/>
      <c r="P15" s="47"/>
    </row>
    <row r="16" spans="2:16" ht="45.75">
      <c r="B16" s="67">
        <v>42017</v>
      </c>
      <c r="C16" s="17"/>
      <c r="D16" s="17"/>
      <c r="E16" s="43" t="s">
        <v>85</v>
      </c>
      <c r="F16" s="17" t="s">
        <v>86</v>
      </c>
      <c r="G16" s="17">
        <v>4</v>
      </c>
      <c r="H16" s="17"/>
      <c r="I16" s="17"/>
      <c r="J16" s="17"/>
      <c r="K16" s="17"/>
      <c r="L16" s="18"/>
      <c r="M16" s="18"/>
      <c r="P16" s="47"/>
    </row>
    <row r="17" spans="2:16" ht="75" customHeight="1">
      <c r="B17" s="67">
        <v>42018</v>
      </c>
      <c r="C17" s="17"/>
      <c r="D17" s="17"/>
      <c r="E17" s="43" t="s">
        <v>87</v>
      </c>
      <c r="F17" s="17" t="s">
        <v>84</v>
      </c>
      <c r="G17" s="17"/>
      <c r="H17" s="17"/>
      <c r="I17" s="17"/>
      <c r="J17" s="17"/>
      <c r="K17" s="17"/>
      <c r="L17" s="18">
        <v>5</v>
      </c>
      <c r="M17" s="18"/>
      <c r="P17" s="47"/>
    </row>
    <row r="18" spans="2:16" ht="30" customHeight="1">
      <c r="B18" s="67">
        <v>42019</v>
      </c>
      <c r="C18" s="17"/>
      <c r="D18" s="17"/>
      <c r="E18" s="43" t="s">
        <v>88</v>
      </c>
      <c r="F18" s="17" t="s">
        <v>89</v>
      </c>
      <c r="G18" s="17">
        <v>4</v>
      </c>
      <c r="H18" s="17"/>
      <c r="I18" s="17"/>
      <c r="J18" s="17"/>
      <c r="K18" s="17"/>
      <c r="L18" s="18"/>
      <c r="M18" s="18"/>
      <c r="P18" s="47"/>
    </row>
    <row r="19" spans="2:16" ht="30" customHeight="1">
      <c r="B19" s="67">
        <v>42024</v>
      </c>
      <c r="C19" s="17"/>
      <c r="D19" s="17"/>
      <c r="E19" s="43" t="s">
        <v>90</v>
      </c>
      <c r="F19" s="17" t="s">
        <v>86</v>
      </c>
      <c r="G19" s="17">
        <v>4</v>
      </c>
      <c r="H19" s="17"/>
      <c r="I19" s="17"/>
      <c r="J19" s="17"/>
      <c r="K19" s="17"/>
      <c r="L19" s="18"/>
      <c r="M19" s="18"/>
      <c r="P19" s="47"/>
    </row>
    <row r="20" spans="2:16" ht="30" customHeight="1">
      <c r="B20" s="67">
        <v>42030</v>
      </c>
      <c r="C20" s="17"/>
      <c r="D20" s="17"/>
      <c r="E20" s="43" t="s">
        <v>91</v>
      </c>
      <c r="F20" s="17" t="s">
        <v>38</v>
      </c>
      <c r="G20" s="17">
        <v>12</v>
      </c>
      <c r="H20" s="17"/>
      <c r="I20" s="17"/>
      <c r="J20" s="17"/>
      <c r="K20" s="17"/>
      <c r="L20" s="18"/>
      <c r="M20" s="18"/>
      <c r="P20" s="47"/>
    </row>
    <row r="21" spans="2:16" ht="60" customHeight="1">
      <c r="B21" s="67">
        <v>42032</v>
      </c>
      <c r="C21" s="17"/>
      <c r="D21" s="17"/>
      <c r="E21" s="43" t="s">
        <v>40</v>
      </c>
      <c r="F21" s="17" t="s">
        <v>38</v>
      </c>
      <c r="G21" s="17">
        <v>12</v>
      </c>
      <c r="H21" s="17"/>
      <c r="I21" s="17"/>
      <c r="J21" s="17"/>
      <c r="K21" s="17"/>
      <c r="L21" s="18"/>
      <c r="M21" s="18"/>
      <c r="P21" s="47"/>
    </row>
    <row r="22" spans="2:16" ht="45.75">
      <c r="B22" s="67">
        <v>42033</v>
      </c>
      <c r="C22" s="17"/>
      <c r="D22" s="17"/>
      <c r="E22" s="43" t="s">
        <v>92</v>
      </c>
      <c r="F22" s="17" t="s">
        <v>84</v>
      </c>
      <c r="G22" s="17"/>
      <c r="H22" s="17"/>
      <c r="I22" s="17"/>
      <c r="J22" s="17"/>
      <c r="K22" s="17"/>
      <c r="L22" s="18">
        <v>5.35</v>
      </c>
      <c r="M22" s="18"/>
      <c r="P22" s="47"/>
    </row>
    <row r="23" spans="2:16" ht="30" customHeight="1">
      <c r="B23" s="67">
        <v>42039</v>
      </c>
      <c r="C23" s="17"/>
      <c r="D23" s="17"/>
      <c r="E23" s="43" t="s">
        <v>90</v>
      </c>
      <c r="F23" s="17" t="s">
        <v>38</v>
      </c>
      <c r="G23" s="17">
        <v>12</v>
      </c>
      <c r="H23" s="17"/>
      <c r="I23" s="17"/>
      <c r="J23" s="17"/>
      <c r="K23" s="17"/>
      <c r="L23" s="18"/>
      <c r="M23" s="18"/>
      <c r="P23" s="47"/>
    </row>
    <row r="24" spans="2:16" ht="75.75">
      <c r="B24" s="67">
        <v>42045</v>
      </c>
      <c r="C24" s="17"/>
      <c r="D24" s="17"/>
      <c r="E24" s="43" t="s">
        <v>93</v>
      </c>
      <c r="F24" s="43" t="s">
        <v>94</v>
      </c>
      <c r="G24" s="17">
        <v>4</v>
      </c>
      <c r="H24" s="17"/>
      <c r="I24" s="17"/>
      <c r="J24" s="17"/>
      <c r="K24" s="17"/>
      <c r="L24" s="65" t="s">
        <v>95</v>
      </c>
      <c r="M24" s="18"/>
      <c r="P24" s="47"/>
    </row>
    <row r="25" spans="2:16" ht="30" customHeight="1">
      <c r="B25" s="67">
        <v>42051</v>
      </c>
      <c r="C25" s="17"/>
      <c r="D25" s="17"/>
      <c r="E25" s="43" t="s">
        <v>91</v>
      </c>
      <c r="F25" s="17" t="s">
        <v>38</v>
      </c>
      <c r="G25" s="17">
        <v>12</v>
      </c>
      <c r="H25" s="17"/>
      <c r="I25" s="17"/>
      <c r="J25" s="17"/>
      <c r="K25" s="17"/>
      <c r="L25" s="18"/>
      <c r="M25" s="18"/>
      <c r="P25" s="47"/>
    </row>
    <row r="26" spans="2:16" ht="30" customHeight="1">
      <c r="B26" s="67">
        <v>42054</v>
      </c>
      <c r="C26" s="17"/>
      <c r="D26" s="17"/>
      <c r="E26" s="43" t="s">
        <v>88</v>
      </c>
      <c r="F26" s="17" t="s">
        <v>89</v>
      </c>
      <c r="G26" s="17">
        <v>4</v>
      </c>
      <c r="H26" s="17"/>
      <c r="I26" s="17"/>
      <c r="J26" s="17"/>
      <c r="K26" s="17"/>
      <c r="L26" s="18"/>
      <c r="M26" s="18"/>
      <c r="P26" s="47"/>
    </row>
    <row r="27" spans="2:16" ht="30" customHeight="1">
      <c r="B27" s="67">
        <v>42059</v>
      </c>
      <c r="C27" s="17"/>
      <c r="D27" s="17"/>
      <c r="E27" s="43" t="s">
        <v>96</v>
      </c>
      <c r="F27" s="17" t="s">
        <v>97</v>
      </c>
      <c r="G27" s="17">
        <v>12</v>
      </c>
      <c r="H27" s="17"/>
      <c r="I27" s="17"/>
      <c r="J27" s="17"/>
      <c r="K27" s="17"/>
      <c r="L27" s="18"/>
      <c r="M27" s="18"/>
      <c r="P27" s="47"/>
    </row>
    <row r="28" spans="2:16" ht="30" customHeight="1">
      <c r="B28" s="67">
        <v>42067</v>
      </c>
      <c r="C28" s="17"/>
      <c r="D28" s="17"/>
      <c r="E28" s="43" t="s">
        <v>90</v>
      </c>
      <c r="F28" s="17" t="s">
        <v>38</v>
      </c>
      <c r="G28" s="17">
        <v>12</v>
      </c>
      <c r="H28" s="17"/>
      <c r="I28" s="17"/>
      <c r="J28" s="17"/>
      <c r="K28" s="17"/>
      <c r="L28" s="18"/>
      <c r="M28" s="18"/>
      <c r="P28" s="47"/>
    </row>
    <row r="29" spans="2:16" ht="45.75">
      <c r="B29" s="67">
        <v>42068</v>
      </c>
      <c r="C29" s="17"/>
      <c r="D29" s="17"/>
      <c r="E29" s="43" t="s">
        <v>92</v>
      </c>
      <c r="F29" s="17" t="s">
        <v>84</v>
      </c>
      <c r="G29" s="17"/>
      <c r="H29" s="17"/>
      <c r="I29" s="17"/>
      <c r="J29" s="17"/>
      <c r="K29" s="17"/>
      <c r="L29" s="18">
        <v>5.35</v>
      </c>
      <c r="M29" s="18"/>
      <c r="P29" s="47"/>
    </row>
    <row r="30" spans="2:16" ht="30" customHeight="1">
      <c r="B30" s="67">
        <v>42080</v>
      </c>
      <c r="C30" s="17"/>
      <c r="D30" s="17"/>
      <c r="E30" s="43" t="s">
        <v>90</v>
      </c>
      <c r="F30" s="17" t="s">
        <v>86</v>
      </c>
      <c r="G30" s="17">
        <v>4</v>
      </c>
      <c r="H30" s="17"/>
      <c r="I30" s="17"/>
      <c r="J30" s="17"/>
      <c r="K30" s="17"/>
      <c r="L30" s="18"/>
      <c r="M30" s="18"/>
      <c r="P30" s="47"/>
    </row>
    <row r="31" spans="2:16" ht="30" customHeight="1">
      <c r="B31" s="67">
        <v>42082</v>
      </c>
      <c r="C31" s="17"/>
      <c r="D31" s="17"/>
      <c r="E31" s="43" t="s">
        <v>88</v>
      </c>
      <c r="F31" s="17" t="s">
        <v>89</v>
      </c>
      <c r="G31" s="17">
        <v>4</v>
      </c>
      <c r="H31" s="17"/>
      <c r="I31" s="17"/>
      <c r="J31" s="17"/>
      <c r="K31" s="17"/>
      <c r="L31" s="18"/>
      <c r="M31" s="18"/>
      <c r="P31" s="47"/>
    </row>
    <row r="32" spans="2:16" ht="30" customHeight="1">
      <c r="B32" s="67">
        <v>42086</v>
      </c>
      <c r="C32" s="17"/>
      <c r="D32" s="17"/>
      <c r="E32" s="43" t="s">
        <v>91</v>
      </c>
      <c r="F32" s="17" t="s">
        <v>38</v>
      </c>
      <c r="G32" s="17">
        <v>12</v>
      </c>
      <c r="H32" s="17"/>
      <c r="I32" s="17"/>
      <c r="J32" s="17"/>
      <c r="K32" s="17"/>
      <c r="L32" s="18"/>
      <c r="M32" s="18"/>
      <c r="P32" s="47"/>
    </row>
    <row r="33" spans="2:16" ht="30" customHeight="1">
      <c r="B33" s="67">
        <v>42095</v>
      </c>
      <c r="C33" s="17"/>
      <c r="D33" s="17"/>
      <c r="E33" s="43" t="s">
        <v>90</v>
      </c>
      <c r="F33" s="17" t="s">
        <v>38</v>
      </c>
      <c r="G33" s="17">
        <v>12</v>
      </c>
      <c r="H33" s="17"/>
      <c r="I33" s="17"/>
      <c r="J33" s="17"/>
      <c r="K33" s="17"/>
      <c r="L33" s="18"/>
      <c r="M33" s="18"/>
      <c r="P33" s="47"/>
    </row>
    <row r="34" spans="2:16" ht="90.75">
      <c r="B34" s="67">
        <v>42115</v>
      </c>
      <c r="C34" s="17"/>
      <c r="D34" s="17"/>
      <c r="E34" s="43" t="s">
        <v>98</v>
      </c>
      <c r="F34" s="43" t="s">
        <v>99</v>
      </c>
      <c r="G34" s="17">
        <v>4</v>
      </c>
      <c r="H34" s="17"/>
      <c r="I34" s="17"/>
      <c r="J34" s="17"/>
      <c r="K34" s="17"/>
      <c r="L34" s="65" t="s">
        <v>100</v>
      </c>
      <c r="M34" s="18"/>
      <c r="P34" s="47"/>
    </row>
    <row r="35" spans="2:16" ht="45.75">
      <c r="B35" s="67">
        <v>42136</v>
      </c>
      <c r="C35" s="17"/>
      <c r="D35" s="17"/>
      <c r="E35" s="43" t="s">
        <v>85</v>
      </c>
      <c r="F35" s="17" t="s">
        <v>86</v>
      </c>
      <c r="G35" s="17">
        <v>4</v>
      </c>
      <c r="H35" s="17"/>
      <c r="I35" s="17"/>
      <c r="J35" s="17"/>
      <c r="K35" s="17"/>
      <c r="L35" s="18"/>
      <c r="M35" s="18"/>
      <c r="P35" s="47"/>
    </row>
    <row r="36" spans="2:16" ht="30" customHeight="1">
      <c r="B36" s="67">
        <v>42143</v>
      </c>
      <c r="C36" s="17"/>
      <c r="D36" s="17"/>
      <c r="E36" s="43" t="s">
        <v>90</v>
      </c>
      <c r="F36" s="17" t="s">
        <v>86</v>
      </c>
      <c r="G36" s="17">
        <v>4</v>
      </c>
      <c r="H36" s="17"/>
      <c r="I36" s="17"/>
      <c r="J36" s="17"/>
      <c r="K36" s="17"/>
      <c r="L36" s="18"/>
      <c r="M36" s="18"/>
      <c r="P36" s="47"/>
    </row>
    <row r="37" spans="2:16" ht="75.75">
      <c r="B37" s="67">
        <v>42150</v>
      </c>
      <c r="C37" s="17"/>
      <c r="D37" s="17"/>
      <c r="E37" s="43" t="s">
        <v>101</v>
      </c>
      <c r="F37" s="43" t="s">
        <v>102</v>
      </c>
      <c r="G37" s="17">
        <v>12</v>
      </c>
      <c r="H37" s="17"/>
      <c r="I37" s="17"/>
      <c r="J37" s="17"/>
      <c r="K37" s="17"/>
      <c r="L37" s="65" t="s">
        <v>103</v>
      </c>
      <c r="M37" s="18"/>
      <c r="P37" s="47"/>
    </row>
    <row r="38" spans="2:16" ht="30" customHeight="1">
      <c r="B38" s="67">
        <v>42152</v>
      </c>
      <c r="C38" s="17"/>
      <c r="D38" s="17"/>
      <c r="E38" s="43" t="s">
        <v>91</v>
      </c>
      <c r="F38" s="17" t="s">
        <v>38</v>
      </c>
      <c r="G38" s="17">
        <v>12</v>
      </c>
      <c r="H38" s="17"/>
      <c r="I38" s="17"/>
      <c r="J38" s="17"/>
      <c r="K38" s="17"/>
      <c r="L38" s="18"/>
      <c r="M38" s="18"/>
      <c r="P38" s="47"/>
    </row>
    <row r="39" spans="2:16" ht="30" customHeight="1">
      <c r="B39" s="67">
        <v>42156</v>
      </c>
      <c r="C39" s="17"/>
      <c r="D39" s="17"/>
      <c r="E39" s="43" t="s">
        <v>104</v>
      </c>
      <c r="F39" s="17"/>
      <c r="G39" s="17"/>
      <c r="H39" s="17"/>
      <c r="I39" s="17"/>
      <c r="J39" s="17"/>
      <c r="K39" s="17"/>
      <c r="L39" s="18">
        <v>630</v>
      </c>
      <c r="M39" s="17"/>
      <c r="P39" s="47"/>
    </row>
    <row r="40" spans="2:16" ht="30" customHeight="1">
      <c r="B40" s="67">
        <v>42158</v>
      </c>
      <c r="C40" s="17"/>
      <c r="D40" s="17"/>
      <c r="E40" s="43" t="s">
        <v>90</v>
      </c>
      <c r="F40" s="17" t="s">
        <v>38</v>
      </c>
      <c r="G40" s="17">
        <v>12</v>
      </c>
      <c r="H40" s="17"/>
      <c r="I40" s="17"/>
      <c r="J40" s="17"/>
      <c r="K40" s="17"/>
      <c r="L40" s="18"/>
      <c r="M40" s="18"/>
      <c r="P40" s="47"/>
    </row>
    <row r="41" spans="2:16" ht="30" customHeight="1">
      <c r="B41" s="67">
        <v>42163</v>
      </c>
      <c r="C41" s="17"/>
      <c r="D41" s="17"/>
      <c r="E41" s="43" t="s">
        <v>105</v>
      </c>
      <c r="F41" s="17" t="s">
        <v>84</v>
      </c>
      <c r="G41" s="17"/>
      <c r="H41" s="17"/>
      <c r="I41" s="17"/>
      <c r="J41" s="17"/>
      <c r="K41" s="17"/>
      <c r="L41" s="18">
        <v>7.6</v>
      </c>
      <c r="M41" s="18"/>
      <c r="P41" s="47"/>
    </row>
    <row r="42" spans="2:16" ht="30" customHeight="1">
      <c r="B42" s="66" t="s">
        <v>44</v>
      </c>
      <c r="C42" s="17"/>
      <c r="D42" s="17"/>
      <c r="E42" s="43" t="s">
        <v>45</v>
      </c>
      <c r="F42" s="17"/>
      <c r="G42" s="17"/>
      <c r="H42" s="17"/>
      <c r="I42" s="17"/>
      <c r="J42" s="17"/>
      <c r="K42" s="17"/>
      <c r="L42" s="18"/>
      <c r="M42" s="18">
        <v>96</v>
      </c>
      <c r="P42" s="47"/>
    </row>
    <row r="43" spans="2:16" ht="27" customHeight="1">
      <c r="B43" s="28"/>
      <c r="C43" s="14"/>
      <c r="D43" s="14"/>
      <c r="E43" s="14"/>
      <c r="F43" s="14" t="s">
        <v>18</v>
      </c>
      <c r="G43" s="17">
        <f>SUM(G15:G41)</f>
        <v>172</v>
      </c>
      <c r="H43" s="17">
        <f>SUM(H15)</f>
        <v>0</v>
      </c>
      <c r="I43" s="17">
        <f>SUM(I15)</f>
        <v>0</v>
      </c>
      <c r="J43" s="17">
        <f>SUM(J15)</f>
        <v>0</v>
      </c>
      <c r="K43" s="18">
        <f>SUM(K15:K15)</f>
        <v>0</v>
      </c>
      <c r="L43" s="18">
        <f>SUM(5.6+5+5.35+4.8+5.35+5.35+5.35+630+7.6)</f>
        <v>674.4</v>
      </c>
      <c r="M43" s="18">
        <f>SUM(M15:M42)</f>
        <v>96</v>
      </c>
    </row>
    <row r="44" spans="2:16" ht="27" customHeight="1">
      <c r="B44" s="28"/>
      <c r="C44" s="14"/>
      <c r="D44" s="14"/>
      <c r="E44" s="14"/>
      <c r="F44" s="14" t="s">
        <v>19</v>
      </c>
      <c r="G44" s="18">
        <v>0.45</v>
      </c>
      <c r="H44" s="18">
        <v>0.24</v>
      </c>
      <c r="I44" s="18">
        <v>0.2</v>
      </c>
      <c r="J44" s="18">
        <v>0.05</v>
      </c>
      <c r="K44" s="20"/>
      <c r="L44" s="20"/>
      <c r="M44" s="20"/>
    </row>
    <row r="45" spans="2:16" ht="27" customHeight="1">
      <c r="B45" s="28"/>
      <c r="C45" s="14"/>
      <c r="D45" s="14"/>
      <c r="E45" s="14"/>
      <c r="F45" s="14" t="s">
        <v>20</v>
      </c>
      <c r="G45" s="18">
        <f>SUM(G43*0.45)</f>
        <v>77.400000000000006</v>
      </c>
      <c r="H45" s="18">
        <f>H43*H44</f>
        <v>0</v>
      </c>
      <c r="I45" s="18">
        <f>I43*I44</f>
        <v>0</v>
      </c>
      <c r="J45" s="18">
        <f>J43*J44</f>
        <v>0</v>
      </c>
      <c r="K45" s="20"/>
      <c r="L45" s="20"/>
      <c r="M45" s="20"/>
    </row>
    <row r="46" spans="2:16" ht="15.7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2:16" ht="15.7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6" ht="15.75">
      <c r="B48" s="29" t="s">
        <v>21</v>
      </c>
      <c r="C48" s="29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 ht="15.7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 ht="47.25">
      <c r="B50" s="206" t="s">
        <v>5</v>
      </c>
      <c r="C50" s="207"/>
      <c r="D50" s="208"/>
      <c r="E50" s="45" t="s">
        <v>6</v>
      </c>
      <c r="F50" s="45" t="s">
        <v>7</v>
      </c>
      <c r="G50" s="45" t="s">
        <v>8</v>
      </c>
      <c r="H50" s="45" t="s">
        <v>9</v>
      </c>
      <c r="I50" s="45" t="s">
        <v>10</v>
      </c>
      <c r="J50" s="45" t="s">
        <v>11</v>
      </c>
      <c r="K50" s="45" t="s">
        <v>12</v>
      </c>
      <c r="L50" s="45" t="s">
        <v>13</v>
      </c>
      <c r="M50" s="45" t="s">
        <v>14</v>
      </c>
    </row>
    <row r="51" spans="2:13" ht="31.5">
      <c r="B51" s="57" t="s">
        <v>15</v>
      </c>
      <c r="C51" s="58" t="s">
        <v>16</v>
      </c>
      <c r="D51" s="58" t="s">
        <v>17</v>
      </c>
      <c r="E51" s="14"/>
      <c r="F51" s="14"/>
      <c r="G51" s="14"/>
      <c r="H51" s="14"/>
      <c r="I51" s="14"/>
      <c r="J51" s="14"/>
      <c r="K51" s="14"/>
      <c r="L51" s="14"/>
      <c r="M51" s="14"/>
    </row>
    <row r="52" spans="2:13" ht="30" customHeight="1">
      <c r="B52" s="67"/>
      <c r="C52" s="17"/>
      <c r="D52" s="17"/>
      <c r="E52" s="43"/>
      <c r="F52" s="17"/>
      <c r="G52" s="17"/>
      <c r="H52" s="17"/>
      <c r="I52" s="17"/>
      <c r="J52" s="17"/>
      <c r="K52" s="17"/>
      <c r="L52" s="18"/>
      <c r="M52" s="17"/>
    </row>
    <row r="53" spans="2:13" ht="30" customHeight="1">
      <c r="B53" s="28"/>
      <c r="C53" s="14"/>
      <c r="D53" s="14"/>
      <c r="E53" s="14"/>
      <c r="F53" s="14" t="s">
        <v>18</v>
      </c>
      <c r="G53" s="17">
        <f>SUM(G52:G52)</f>
        <v>0</v>
      </c>
      <c r="H53" s="17">
        <f>SUM(H52:H52)</f>
        <v>0</v>
      </c>
      <c r="I53" s="17">
        <f>SUM(I52:I52)</f>
        <v>0</v>
      </c>
      <c r="J53" s="17">
        <f>SUM(J52:J52)</f>
        <v>0</v>
      </c>
      <c r="K53" s="18">
        <v>0</v>
      </c>
      <c r="L53" s="18">
        <f>SUM(L52)</f>
        <v>0</v>
      </c>
      <c r="M53" s="18">
        <f>SUM(M52:M52)</f>
        <v>0</v>
      </c>
    </row>
    <row r="54" spans="2:13" ht="30" customHeight="1">
      <c r="B54" s="28"/>
      <c r="C54" s="14"/>
      <c r="D54" s="14"/>
      <c r="E54" s="14"/>
      <c r="F54" s="14" t="s">
        <v>19</v>
      </c>
      <c r="G54" s="18">
        <v>0.45</v>
      </c>
      <c r="H54" s="18">
        <v>0.24</v>
      </c>
      <c r="I54" s="18">
        <v>0.2</v>
      </c>
      <c r="J54" s="18">
        <v>0.05</v>
      </c>
      <c r="K54" s="20"/>
      <c r="L54" s="38"/>
      <c r="M54" s="20"/>
    </row>
    <row r="55" spans="2:13" ht="30" customHeight="1">
      <c r="B55" s="28"/>
      <c r="C55" s="14"/>
      <c r="D55" s="14"/>
      <c r="E55" s="14"/>
      <c r="F55" s="14" t="s">
        <v>20</v>
      </c>
      <c r="G55" s="18">
        <f>G53*G54</f>
        <v>0</v>
      </c>
      <c r="H55" s="18">
        <f>H53*H54</f>
        <v>0</v>
      </c>
      <c r="I55" s="18">
        <f>I53*I54</f>
        <v>0</v>
      </c>
      <c r="J55" s="18">
        <f>J53*J54</f>
        <v>0</v>
      </c>
      <c r="K55" s="20"/>
      <c r="L55" s="20"/>
      <c r="M55" s="20"/>
    </row>
  </sheetData>
  <sheetProtection password="C4AE" sheet="1" objects="1" scenarios="1"/>
  <mergeCells count="3">
    <mergeCell ref="B6:D6"/>
    <mergeCell ref="B13:D13"/>
    <mergeCell ref="B50:D50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B6:P29"/>
  <sheetViews>
    <sheetView showGridLines="0" showRowColHeaders="0" zoomScale="75" zoomScaleNormal="75" zoomScaleSheetLayoutView="75" workbookViewId="0">
      <selection activeCell="J31" sqref="J31"/>
    </sheetView>
  </sheetViews>
  <sheetFormatPr defaultRowHeight="15"/>
  <cols>
    <col min="2" max="2" width="16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451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51" t="s">
        <v>3</v>
      </c>
      <c r="E9" s="52"/>
      <c r="F9" s="56"/>
      <c r="G9" s="53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6"/>
      <c r="G10" s="53"/>
      <c r="K10" s="53"/>
      <c r="L10" s="53"/>
      <c r="M10" s="53"/>
    </row>
    <row r="11" spans="2:16" s="54" customFormat="1" ht="26.25" customHeight="1">
      <c r="B11" s="11" t="s">
        <v>4</v>
      </c>
      <c r="C11" s="12"/>
      <c r="D11" s="55"/>
      <c r="E11" s="56"/>
      <c r="F11" s="56"/>
      <c r="G11" s="53"/>
      <c r="K11" s="53"/>
      <c r="L11" s="53"/>
      <c r="M11" s="53"/>
    </row>
    <row r="12" spans="2:16" s="54" customFormat="1" ht="18.75" customHeight="1">
      <c r="F12" s="108"/>
    </row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84" t="s">
        <v>44</v>
      </c>
      <c r="C15" s="17"/>
      <c r="D15" s="17"/>
      <c r="E15" s="43" t="s">
        <v>45</v>
      </c>
      <c r="F15" s="17"/>
      <c r="G15" s="17"/>
      <c r="H15" s="17"/>
      <c r="I15" s="17"/>
      <c r="J15" s="17"/>
      <c r="K15" s="17"/>
      <c r="L15" s="18"/>
      <c r="M15" s="30">
        <v>136.26</v>
      </c>
      <c r="P15" s="47">
        <v>39234</v>
      </c>
    </row>
    <row r="16" spans="2:16" ht="30" customHeight="1">
      <c r="B16" s="84" t="s">
        <v>427</v>
      </c>
      <c r="C16" s="17"/>
      <c r="D16" s="17"/>
      <c r="E16" s="43" t="s">
        <v>22</v>
      </c>
      <c r="F16" s="17"/>
      <c r="G16" s="17"/>
      <c r="H16" s="17"/>
      <c r="I16" s="17"/>
      <c r="J16" s="17"/>
      <c r="K16" s="17"/>
      <c r="L16" s="18">
        <v>630</v>
      </c>
      <c r="M16" s="17"/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f>SUM(G15:G15)</f>
        <v>0</v>
      </c>
      <c r="H17" s="17">
        <f>SUM(H15:H15)</f>
        <v>0</v>
      </c>
      <c r="I17" s="17">
        <f>SUM(I15:I15)</f>
        <v>0</v>
      </c>
      <c r="J17" s="17">
        <f>SUM(J15:J15)</f>
        <v>0</v>
      </c>
      <c r="K17" s="18">
        <f>SUM(K15:K15)</f>
        <v>0</v>
      </c>
      <c r="L17" s="18">
        <f>SUM(L15:L16)</f>
        <v>630</v>
      </c>
      <c r="M17" s="18">
        <f>SUM(M15)</f>
        <v>136.26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38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27" customHeight="1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36"/>
      <c r="C26" s="17"/>
      <c r="D26" s="17"/>
      <c r="E26" s="43"/>
      <c r="F26" s="17"/>
      <c r="G26" s="17"/>
      <c r="H26" s="17"/>
      <c r="I26" s="17"/>
      <c r="J26" s="17"/>
      <c r="K26" s="17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6"/>
  </dataValidations>
  <pageMargins left="0.7" right="0.7" top="0.75" bottom="0.75" header="0.3" footer="0.3"/>
  <pageSetup paperSize="9" scale="65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P77"/>
  <sheetViews>
    <sheetView showGridLines="0" showRowColHeaders="0" topLeftCell="A51" zoomScale="75" zoomScaleNormal="75" zoomScaleSheetLayoutView="75" workbookViewId="0">
      <selection activeCell="J76" sqref="J76"/>
    </sheetView>
  </sheetViews>
  <sheetFormatPr defaultRowHeight="1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170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3</v>
      </c>
      <c r="E9" s="147"/>
      <c r="F9" s="144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44"/>
      <c r="G10" s="144"/>
      <c r="H10" s="145"/>
      <c r="I10" s="145"/>
      <c r="J10" s="145"/>
      <c r="K10" s="144"/>
      <c r="L10" s="144"/>
      <c r="M10" s="144"/>
    </row>
    <row r="11" spans="1:16" s="6" customFormat="1" ht="26.25" customHeight="1">
      <c r="A11" s="145"/>
      <c r="B11" s="140" t="s">
        <v>4</v>
      </c>
      <c r="C11" s="115"/>
      <c r="D11" s="152"/>
      <c r="E11" s="151"/>
      <c r="F11" s="144"/>
      <c r="G11" s="144"/>
      <c r="H11" s="145"/>
      <c r="I11" s="145"/>
      <c r="J11" s="145"/>
      <c r="K11" s="144"/>
      <c r="L11" s="144"/>
      <c r="M11" s="144"/>
    </row>
    <row r="12" spans="1:16" s="6" customFormat="1" ht="18.75" customHeight="1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27" customHeight="1">
      <c r="A15" s="149"/>
      <c r="B15" s="118">
        <v>42010</v>
      </c>
      <c r="C15" s="119"/>
      <c r="D15" s="119"/>
      <c r="E15" s="120" t="s">
        <v>171</v>
      </c>
      <c r="F15" s="120" t="s">
        <v>131</v>
      </c>
      <c r="G15" s="110"/>
      <c r="H15" s="110"/>
      <c r="I15" s="110"/>
      <c r="J15" s="110"/>
      <c r="K15" s="111"/>
      <c r="L15" s="111">
        <v>3.2</v>
      </c>
      <c r="M15" s="111"/>
      <c r="P15" s="47"/>
    </row>
    <row r="16" spans="1:16" ht="30.75">
      <c r="A16" s="149"/>
      <c r="B16" s="118">
        <v>42016</v>
      </c>
      <c r="C16" s="119"/>
      <c r="D16" s="119"/>
      <c r="E16" s="120" t="s">
        <v>172</v>
      </c>
      <c r="F16" s="120" t="s">
        <v>131</v>
      </c>
      <c r="G16" s="110"/>
      <c r="H16" s="110"/>
      <c r="I16" s="110"/>
      <c r="J16" s="110"/>
      <c r="K16" s="111"/>
      <c r="L16" s="111">
        <v>3.2</v>
      </c>
      <c r="M16" s="111"/>
      <c r="P16" s="47"/>
    </row>
    <row r="17" spans="1:16" ht="30.75">
      <c r="A17" s="149"/>
      <c r="B17" s="118">
        <v>42019</v>
      </c>
      <c r="C17" s="119"/>
      <c r="D17" s="119"/>
      <c r="E17" s="120" t="s">
        <v>173</v>
      </c>
      <c r="F17" s="120" t="s">
        <v>131</v>
      </c>
      <c r="G17" s="110"/>
      <c r="H17" s="110"/>
      <c r="I17" s="110"/>
      <c r="J17" s="110"/>
      <c r="K17" s="111"/>
      <c r="L17" s="111">
        <v>3.9</v>
      </c>
      <c r="M17" s="111"/>
      <c r="P17" s="47"/>
    </row>
    <row r="18" spans="1:16" ht="27" customHeight="1">
      <c r="A18" s="149"/>
      <c r="B18" s="118">
        <v>42020</v>
      </c>
      <c r="C18" s="119"/>
      <c r="D18" s="119"/>
      <c r="E18" s="120" t="s">
        <v>174</v>
      </c>
      <c r="F18" s="120" t="s">
        <v>175</v>
      </c>
      <c r="G18" s="110">
        <v>26</v>
      </c>
      <c r="H18" s="110"/>
      <c r="I18" s="110"/>
      <c r="J18" s="110"/>
      <c r="K18" s="111"/>
      <c r="L18" s="111"/>
      <c r="M18" s="111"/>
      <c r="P18" s="47"/>
    </row>
    <row r="19" spans="1:16" ht="30.75">
      <c r="A19" s="149"/>
      <c r="B19" s="118">
        <v>42023</v>
      </c>
      <c r="C19" s="119"/>
      <c r="D19" s="119"/>
      <c r="E19" s="120" t="s">
        <v>172</v>
      </c>
      <c r="F19" s="120" t="s">
        <v>131</v>
      </c>
      <c r="G19" s="110"/>
      <c r="H19" s="110"/>
      <c r="I19" s="110"/>
      <c r="J19" s="110"/>
      <c r="K19" s="111"/>
      <c r="L19" s="111">
        <v>3.2</v>
      </c>
      <c r="M19" s="111"/>
      <c r="P19" s="47"/>
    </row>
    <row r="20" spans="1:16" ht="27" customHeight="1">
      <c r="A20" s="149"/>
      <c r="B20" s="118">
        <v>42026</v>
      </c>
      <c r="C20" s="119"/>
      <c r="D20" s="119"/>
      <c r="E20" s="120" t="s">
        <v>171</v>
      </c>
      <c r="F20" s="120" t="s">
        <v>131</v>
      </c>
      <c r="G20" s="110"/>
      <c r="H20" s="110"/>
      <c r="I20" s="110"/>
      <c r="J20" s="110"/>
      <c r="K20" s="111"/>
      <c r="L20" s="111">
        <v>3.2</v>
      </c>
      <c r="M20" s="111"/>
      <c r="P20" s="47"/>
    </row>
    <row r="21" spans="1:16" ht="27" customHeight="1">
      <c r="A21" s="149"/>
      <c r="B21" s="118">
        <v>42027</v>
      </c>
      <c r="C21" s="119"/>
      <c r="D21" s="119"/>
      <c r="E21" s="120" t="s">
        <v>171</v>
      </c>
      <c r="F21" s="120" t="s">
        <v>131</v>
      </c>
      <c r="G21" s="110"/>
      <c r="H21" s="110"/>
      <c r="I21" s="110"/>
      <c r="J21" s="110"/>
      <c r="K21" s="111"/>
      <c r="L21" s="111">
        <v>3.2</v>
      </c>
      <c r="M21" s="111"/>
      <c r="P21" s="47"/>
    </row>
    <row r="22" spans="1:16" ht="27" customHeight="1">
      <c r="A22" s="149"/>
      <c r="B22" s="118">
        <v>42030</v>
      </c>
      <c r="C22" s="119"/>
      <c r="D22" s="119"/>
      <c r="E22" s="120" t="s">
        <v>134</v>
      </c>
      <c r="F22" s="120" t="s">
        <v>131</v>
      </c>
      <c r="G22" s="110"/>
      <c r="H22" s="110"/>
      <c r="I22" s="110"/>
      <c r="J22" s="110"/>
      <c r="K22" s="111"/>
      <c r="L22" s="111">
        <v>3.9</v>
      </c>
      <c r="M22" s="111"/>
      <c r="P22" s="47"/>
    </row>
    <row r="23" spans="1:16" ht="30.75">
      <c r="A23" s="149"/>
      <c r="B23" s="118">
        <v>42031</v>
      </c>
      <c r="C23" s="119"/>
      <c r="D23" s="119"/>
      <c r="E23" s="120" t="s">
        <v>176</v>
      </c>
      <c r="F23" s="120" t="s">
        <v>131</v>
      </c>
      <c r="G23" s="110"/>
      <c r="H23" s="110"/>
      <c r="I23" s="110"/>
      <c r="J23" s="110"/>
      <c r="K23" s="111"/>
      <c r="L23" s="111">
        <v>3.9</v>
      </c>
      <c r="M23" s="111"/>
      <c r="P23" s="47"/>
    </row>
    <row r="24" spans="1:16" ht="27" customHeight="1">
      <c r="A24" s="149"/>
      <c r="B24" s="118">
        <v>42034</v>
      </c>
      <c r="C24" s="119"/>
      <c r="D24" s="119"/>
      <c r="E24" s="120" t="s">
        <v>177</v>
      </c>
      <c r="F24" s="120" t="s">
        <v>131</v>
      </c>
      <c r="G24" s="110"/>
      <c r="H24" s="110"/>
      <c r="I24" s="110"/>
      <c r="J24" s="110"/>
      <c r="K24" s="111"/>
      <c r="L24" s="111">
        <v>3.2</v>
      </c>
      <c r="M24" s="111"/>
      <c r="P24" s="47"/>
    </row>
    <row r="25" spans="1:16" ht="30" customHeight="1">
      <c r="A25" s="149"/>
      <c r="B25" s="118">
        <v>42038</v>
      </c>
      <c r="C25" s="119"/>
      <c r="D25" s="119"/>
      <c r="E25" s="120" t="s">
        <v>173</v>
      </c>
      <c r="F25" s="120" t="s">
        <v>131</v>
      </c>
      <c r="G25" s="110"/>
      <c r="H25" s="110"/>
      <c r="I25" s="110"/>
      <c r="J25" s="110"/>
      <c r="K25" s="111"/>
      <c r="L25" s="111">
        <v>3.9</v>
      </c>
      <c r="M25" s="111"/>
      <c r="P25" s="47"/>
    </row>
    <row r="26" spans="1:16" ht="30" customHeight="1">
      <c r="A26" s="149"/>
      <c r="B26" s="118">
        <v>42040</v>
      </c>
      <c r="C26" s="119"/>
      <c r="D26" s="119"/>
      <c r="E26" s="120" t="s">
        <v>132</v>
      </c>
      <c r="F26" s="120" t="s">
        <v>131</v>
      </c>
      <c r="G26" s="110"/>
      <c r="H26" s="110"/>
      <c r="I26" s="110"/>
      <c r="J26" s="110"/>
      <c r="K26" s="111"/>
      <c r="L26" s="111">
        <v>3.9</v>
      </c>
      <c r="M26" s="111"/>
      <c r="P26" s="47"/>
    </row>
    <row r="27" spans="1:16" ht="30" customHeight="1">
      <c r="A27" s="149"/>
      <c r="B27" s="118">
        <v>42041</v>
      </c>
      <c r="C27" s="119"/>
      <c r="D27" s="119"/>
      <c r="E27" s="120" t="s">
        <v>171</v>
      </c>
      <c r="F27" s="120" t="s">
        <v>131</v>
      </c>
      <c r="G27" s="110">
        <v>11</v>
      </c>
      <c r="H27" s="110"/>
      <c r="I27" s="110"/>
      <c r="J27" s="110"/>
      <c r="K27" s="111"/>
      <c r="L27" s="111"/>
      <c r="M27" s="111"/>
      <c r="P27" s="47"/>
    </row>
    <row r="28" spans="1:16" ht="60.75">
      <c r="A28" s="149"/>
      <c r="B28" s="118">
        <v>42045</v>
      </c>
      <c r="C28" s="119"/>
      <c r="D28" s="119"/>
      <c r="E28" s="120" t="s">
        <v>178</v>
      </c>
      <c r="F28" s="120" t="s">
        <v>179</v>
      </c>
      <c r="G28" s="110">
        <v>11</v>
      </c>
      <c r="H28" s="110"/>
      <c r="I28" s="110"/>
      <c r="J28" s="110"/>
      <c r="K28" s="111"/>
      <c r="L28" s="113" t="s">
        <v>180</v>
      </c>
      <c r="M28" s="111"/>
      <c r="P28" s="47"/>
    </row>
    <row r="29" spans="1:16" ht="30" customHeight="1">
      <c r="A29" s="149"/>
      <c r="B29" s="118">
        <v>42047</v>
      </c>
      <c r="C29" s="119"/>
      <c r="D29" s="119"/>
      <c r="E29" s="120" t="s">
        <v>132</v>
      </c>
      <c r="F29" s="120" t="s">
        <v>131</v>
      </c>
      <c r="G29" s="110"/>
      <c r="H29" s="110"/>
      <c r="I29" s="110"/>
      <c r="J29" s="110"/>
      <c r="K29" s="111"/>
      <c r="L29" s="111">
        <v>3.9</v>
      </c>
      <c r="M29" s="111"/>
      <c r="P29" s="47"/>
    </row>
    <row r="30" spans="1:16" ht="30" customHeight="1">
      <c r="A30" s="149"/>
      <c r="B30" s="118">
        <v>42048</v>
      </c>
      <c r="C30" s="119"/>
      <c r="D30" s="119"/>
      <c r="E30" s="120" t="s">
        <v>181</v>
      </c>
      <c r="F30" s="120" t="s">
        <v>131</v>
      </c>
      <c r="G30" s="110">
        <v>11</v>
      </c>
      <c r="H30" s="110"/>
      <c r="I30" s="110"/>
      <c r="J30" s="110"/>
      <c r="K30" s="111"/>
      <c r="L30" s="111"/>
      <c r="M30" s="111"/>
      <c r="P30" s="47"/>
    </row>
    <row r="31" spans="1:16" ht="30" customHeight="1">
      <c r="A31" s="149"/>
      <c r="B31" s="118">
        <v>42053</v>
      </c>
      <c r="C31" s="119"/>
      <c r="D31" s="119"/>
      <c r="E31" s="120" t="s">
        <v>171</v>
      </c>
      <c r="F31" s="120" t="s">
        <v>131</v>
      </c>
      <c r="G31" s="110"/>
      <c r="H31" s="110"/>
      <c r="I31" s="110"/>
      <c r="J31" s="110"/>
      <c r="K31" s="111"/>
      <c r="L31" s="111">
        <v>3.2</v>
      </c>
      <c r="M31" s="111"/>
      <c r="P31" s="47"/>
    </row>
    <row r="32" spans="1:16" ht="30" customHeight="1">
      <c r="A32" s="149"/>
      <c r="B32" s="118">
        <v>42058</v>
      </c>
      <c r="C32" s="119"/>
      <c r="D32" s="119"/>
      <c r="E32" s="120" t="s">
        <v>134</v>
      </c>
      <c r="F32" s="120" t="s">
        <v>131</v>
      </c>
      <c r="G32" s="110"/>
      <c r="H32" s="110"/>
      <c r="I32" s="110"/>
      <c r="J32" s="110"/>
      <c r="K32" s="111"/>
      <c r="L32" s="111">
        <v>3.9</v>
      </c>
      <c r="M32" s="111"/>
      <c r="P32" s="47"/>
    </row>
    <row r="33" spans="1:16" ht="30" customHeight="1">
      <c r="A33" s="149"/>
      <c r="B33" s="118">
        <v>42060</v>
      </c>
      <c r="C33" s="119"/>
      <c r="D33" s="119"/>
      <c r="E33" s="120" t="s">
        <v>182</v>
      </c>
      <c r="F33" s="120" t="s">
        <v>131</v>
      </c>
      <c r="G33" s="110">
        <v>11</v>
      </c>
      <c r="H33" s="110"/>
      <c r="I33" s="110"/>
      <c r="J33" s="110"/>
      <c r="K33" s="111"/>
      <c r="L33" s="111"/>
      <c r="M33" s="111"/>
      <c r="P33" s="47"/>
    </row>
    <row r="34" spans="1:16" ht="30" customHeight="1">
      <c r="A34" s="149"/>
      <c r="B34" s="118">
        <v>42067</v>
      </c>
      <c r="C34" s="119"/>
      <c r="D34" s="119"/>
      <c r="E34" s="120" t="s">
        <v>183</v>
      </c>
      <c r="F34" s="120" t="s">
        <v>184</v>
      </c>
      <c r="G34" s="110"/>
      <c r="H34" s="110"/>
      <c r="I34" s="110"/>
      <c r="J34" s="110"/>
      <c r="K34" s="111"/>
      <c r="L34" s="111">
        <v>3.9</v>
      </c>
      <c r="M34" s="111"/>
      <c r="P34" s="47"/>
    </row>
    <row r="35" spans="1:16" ht="30" customHeight="1">
      <c r="A35" s="149"/>
      <c r="B35" s="118">
        <v>42073</v>
      </c>
      <c r="C35" s="119"/>
      <c r="D35" s="119"/>
      <c r="E35" s="120" t="s">
        <v>185</v>
      </c>
      <c r="F35" s="120" t="s">
        <v>184</v>
      </c>
      <c r="G35" s="110">
        <v>11</v>
      </c>
      <c r="H35" s="110"/>
      <c r="I35" s="110"/>
      <c r="J35" s="110"/>
      <c r="K35" s="111"/>
      <c r="L35" s="111"/>
      <c r="M35" s="111"/>
      <c r="P35" s="47"/>
    </row>
    <row r="36" spans="1:16" ht="30" customHeight="1">
      <c r="A36" s="149"/>
      <c r="B36" s="118">
        <v>42075</v>
      </c>
      <c r="C36" s="119"/>
      <c r="D36" s="119"/>
      <c r="E36" s="120" t="s">
        <v>132</v>
      </c>
      <c r="F36" s="120" t="s">
        <v>131</v>
      </c>
      <c r="G36" s="110">
        <v>11</v>
      </c>
      <c r="H36" s="110"/>
      <c r="I36" s="110"/>
      <c r="J36" s="110"/>
      <c r="K36" s="111"/>
      <c r="L36" s="111"/>
      <c r="M36" s="111"/>
      <c r="P36" s="47"/>
    </row>
    <row r="37" spans="1:16" ht="30" customHeight="1">
      <c r="A37" s="149"/>
      <c r="B37" s="118">
        <v>42082</v>
      </c>
      <c r="C37" s="119"/>
      <c r="D37" s="119"/>
      <c r="E37" s="120" t="s">
        <v>173</v>
      </c>
      <c r="F37" s="120" t="s">
        <v>131</v>
      </c>
      <c r="G37" s="110"/>
      <c r="H37" s="110"/>
      <c r="I37" s="110"/>
      <c r="J37" s="110"/>
      <c r="K37" s="111"/>
      <c r="L37" s="111">
        <v>3.9</v>
      </c>
      <c r="M37" s="111"/>
      <c r="P37" s="47"/>
    </row>
    <row r="38" spans="1:16" ht="30" customHeight="1">
      <c r="A38" s="149"/>
      <c r="B38" s="118">
        <v>42089</v>
      </c>
      <c r="C38" s="119"/>
      <c r="D38" s="119"/>
      <c r="E38" s="120" t="s">
        <v>171</v>
      </c>
      <c r="F38" s="120" t="s">
        <v>131</v>
      </c>
      <c r="G38" s="110">
        <v>11</v>
      </c>
      <c r="H38" s="110"/>
      <c r="I38" s="110"/>
      <c r="J38" s="110"/>
      <c r="K38" s="111"/>
      <c r="L38" s="111"/>
      <c r="M38" s="111"/>
      <c r="P38" s="47"/>
    </row>
    <row r="39" spans="1:16" ht="30" customHeight="1">
      <c r="A39" s="149"/>
      <c r="B39" s="118">
        <v>42101</v>
      </c>
      <c r="C39" s="119"/>
      <c r="D39" s="119"/>
      <c r="E39" s="120" t="s">
        <v>177</v>
      </c>
      <c r="F39" s="120" t="s">
        <v>131</v>
      </c>
      <c r="G39" s="110">
        <v>11</v>
      </c>
      <c r="H39" s="110"/>
      <c r="I39" s="110"/>
      <c r="J39" s="110"/>
      <c r="K39" s="111"/>
      <c r="L39" s="111"/>
      <c r="M39" s="111"/>
      <c r="P39" s="47"/>
    </row>
    <row r="40" spans="1:16" ht="30" customHeight="1">
      <c r="A40" s="149"/>
      <c r="B40" s="118">
        <v>42104</v>
      </c>
      <c r="C40" s="119"/>
      <c r="D40" s="119"/>
      <c r="E40" s="120" t="s">
        <v>177</v>
      </c>
      <c r="F40" s="120" t="s">
        <v>131</v>
      </c>
      <c r="G40" s="110">
        <v>11</v>
      </c>
      <c r="H40" s="110"/>
      <c r="I40" s="110"/>
      <c r="J40" s="110"/>
      <c r="K40" s="111"/>
      <c r="L40" s="111"/>
      <c r="M40" s="111"/>
      <c r="P40" s="47"/>
    </row>
    <row r="41" spans="1:16" ht="30" customHeight="1">
      <c r="A41" s="149"/>
      <c r="B41" s="118">
        <v>42114</v>
      </c>
      <c r="C41" s="119"/>
      <c r="D41" s="119"/>
      <c r="E41" s="120" t="s">
        <v>171</v>
      </c>
      <c r="F41" s="120" t="s">
        <v>131</v>
      </c>
      <c r="G41" s="110">
        <v>11</v>
      </c>
      <c r="H41" s="110"/>
      <c r="I41" s="110"/>
      <c r="J41" s="110"/>
      <c r="K41" s="111"/>
      <c r="L41" s="111"/>
      <c r="M41" s="111"/>
      <c r="P41" s="47"/>
    </row>
    <row r="42" spans="1:16" ht="30" customHeight="1">
      <c r="A42" s="149"/>
      <c r="B42" s="118">
        <v>42121</v>
      </c>
      <c r="C42" s="119"/>
      <c r="D42" s="119"/>
      <c r="E42" s="120" t="s">
        <v>134</v>
      </c>
      <c r="F42" s="120" t="s">
        <v>131</v>
      </c>
      <c r="G42" s="110"/>
      <c r="H42" s="110"/>
      <c r="I42" s="110"/>
      <c r="J42" s="110"/>
      <c r="K42" s="111"/>
      <c r="L42" s="111">
        <v>3.9</v>
      </c>
      <c r="M42" s="111"/>
      <c r="P42" s="47"/>
    </row>
    <row r="43" spans="1:16" ht="30" customHeight="1">
      <c r="A43" s="149"/>
      <c r="B43" s="118">
        <v>42122</v>
      </c>
      <c r="C43" s="119"/>
      <c r="D43" s="119"/>
      <c r="E43" s="120" t="s">
        <v>185</v>
      </c>
      <c r="F43" s="120" t="s">
        <v>184</v>
      </c>
      <c r="G43" s="110">
        <v>11</v>
      </c>
      <c r="H43" s="110"/>
      <c r="I43" s="110"/>
      <c r="J43" s="110"/>
      <c r="K43" s="111"/>
      <c r="L43" s="111"/>
      <c r="M43" s="111"/>
      <c r="P43" s="47"/>
    </row>
    <row r="44" spans="1:16" ht="30" customHeight="1">
      <c r="A44" s="149"/>
      <c r="B44" s="118">
        <v>42124</v>
      </c>
      <c r="C44" s="119"/>
      <c r="D44" s="119"/>
      <c r="E44" s="120" t="s">
        <v>132</v>
      </c>
      <c r="F44" s="120" t="s">
        <v>131</v>
      </c>
      <c r="G44" s="110">
        <v>11</v>
      </c>
      <c r="H44" s="110"/>
      <c r="I44" s="110"/>
      <c r="J44" s="110"/>
      <c r="K44" s="111"/>
      <c r="L44" s="111"/>
      <c r="M44" s="111"/>
      <c r="P44" s="47"/>
    </row>
    <row r="45" spans="1:16" ht="45.75">
      <c r="A45" s="149"/>
      <c r="B45" s="118">
        <v>42129</v>
      </c>
      <c r="C45" s="119"/>
      <c r="D45" s="119"/>
      <c r="E45" s="120" t="s">
        <v>186</v>
      </c>
      <c r="F45" s="120" t="s">
        <v>131</v>
      </c>
      <c r="G45" s="110">
        <v>11</v>
      </c>
      <c r="H45" s="110"/>
      <c r="I45" s="110"/>
      <c r="J45" s="110"/>
      <c r="K45" s="111"/>
      <c r="L45" s="111"/>
      <c r="M45" s="111"/>
      <c r="P45" s="47"/>
    </row>
    <row r="46" spans="1:16" ht="30" customHeight="1">
      <c r="A46" s="149"/>
      <c r="B46" s="118">
        <v>42135</v>
      </c>
      <c r="C46" s="119"/>
      <c r="D46" s="119"/>
      <c r="E46" s="120" t="s">
        <v>185</v>
      </c>
      <c r="F46" s="120" t="s">
        <v>184</v>
      </c>
      <c r="G46" s="110">
        <v>11</v>
      </c>
      <c r="H46" s="110"/>
      <c r="I46" s="110"/>
      <c r="J46" s="110"/>
      <c r="K46" s="111"/>
      <c r="L46" s="111"/>
      <c r="M46" s="111"/>
      <c r="P46" s="47"/>
    </row>
    <row r="47" spans="1:16" ht="30" customHeight="1">
      <c r="A47" s="149"/>
      <c r="B47" s="118">
        <v>42137</v>
      </c>
      <c r="C47" s="119"/>
      <c r="D47" s="119"/>
      <c r="E47" s="120" t="s">
        <v>173</v>
      </c>
      <c r="F47" s="120" t="s">
        <v>131</v>
      </c>
      <c r="G47" s="110"/>
      <c r="H47" s="110"/>
      <c r="I47" s="110"/>
      <c r="J47" s="110"/>
      <c r="K47" s="111"/>
      <c r="L47" s="111">
        <v>3.2</v>
      </c>
      <c r="M47" s="111"/>
      <c r="P47" s="47"/>
    </row>
    <row r="48" spans="1:16" ht="30" customHeight="1">
      <c r="A48" s="149"/>
      <c r="B48" s="118">
        <v>42138</v>
      </c>
      <c r="C48" s="119"/>
      <c r="D48" s="119"/>
      <c r="E48" s="120" t="s">
        <v>137</v>
      </c>
      <c r="F48" s="120" t="s">
        <v>131</v>
      </c>
      <c r="G48" s="110"/>
      <c r="H48" s="110"/>
      <c r="I48" s="110"/>
      <c r="J48" s="110"/>
      <c r="K48" s="111"/>
      <c r="L48" s="111">
        <v>3.9</v>
      </c>
      <c r="M48" s="111"/>
      <c r="P48" s="47"/>
    </row>
    <row r="49" spans="1:16" ht="30" customHeight="1">
      <c r="A49" s="149"/>
      <c r="B49" s="118">
        <v>42139</v>
      </c>
      <c r="C49" s="119"/>
      <c r="D49" s="119"/>
      <c r="E49" s="120" t="s">
        <v>171</v>
      </c>
      <c r="F49" s="120" t="s">
        <v>131</v>
      </c>
      <c r="G49" s="110">
        <v>11</v>
      </c>
      <c r="H49" s="110"/>
      <c r="I49" s="110"/>
      <c r="J49" s="110"/>
      <c r="K49" s="111"/>
      <c r="L49" s="111"/>
      <c r="M49" s="111"/>
      <c r="P49" s="47"/>
    </row>
    <row r="50" spans="1:16" ht="30" customHeight="1">
      <c r="A50" s="149"/>
      <c r="B50" s="118">
        <v>42149</v>
      </c>
      <c r="C50" s="119"/>
      <c r="D50" s="119"/>
      <c r="E50" s="120" t="s">
        <v>134</v>
      </c>
      <c r="F50" s="120" t="s">
        <v>131</v>
      </c>
      <c r="G50" s="110">
        <v>11</v>
      </c>
      <c r="H50" s="110"/>
      <c r="I50" s="110"/>
      <c r="J50" s="110"/>
      <c r="K50" s="111"/>
      <c r="L50" s="111"/>
      <c r="M50" s="111"/>
      <c r="P50" s="47"/>
    </row>
    <row r="51" spans="1:16" ht="30" customHeight="1">
      <c r="A51" s="149"/>
      <c r="B51" s="118">
        <v>42150</v>
      </c>
      <c r="C51" s="119"/>
      <c r="D51" s="119"/>
      <c r="E51" s="120" t="s">
        <v>187</v>
      </c>
      <c r="F51" s="120" t="s">
        <v>131</v>
      </c>
      <c r="G51" s="110"/>
      <c r="H51" s="110"/>
      <c r="I51" s="110"/>
      <c r="J51" s="110"/>
      <c r="K51" s="111"/>
      <c r="L51" s="111">
        <v>3.2</v>
      </c>
      <c r="M51" s="111"/>
      <c r="P51" s="47"/>
    </row>
    <row r="52" spans="1:16" ht="30" customHeight="1">
      <c r="A52" s="149"/>
      <c r="B52" s="118">
        <v>42152</v>
      </c>
      <c r="C52" s="119"/>
      <c r="D52" s="119"/>
      <c r="E52" s="120" t="s">
        <v>132</v>
      </c>
      <c r="F52" s="120" t="s">
        <v>131</v>
      </c>
      <c r="G52" s="110"/>
      <c r="H52" s="110"/>
      <c r="I52" s="110"/>
      <c r="J52" s="110"/>
      <c r="K52" s="111"/>
      <c r="L52" s="111">
        <v>3.9</v>
      </c>
      <c r="M52" s="111"/>
      <c r="P52" s="47"/>
    </row>
    <row r="53" spans="1:16" ht="30" customHeight="1">
      <c r="A53" s="149"/>
      <c r="B53" s="118">
        <v>42159</v>
      </c>
      <c r="C53" s="119"/>
      <c r="D53" s="119"/>
      <c r="E53" s="120" t="s">
        <v>173</v>
      </c>
      <c r="F53" s="120" t="s">
        <v>131</v>
      </c>
      <c r="G53" s="110">
        <v>11</v>
      </c>
      <c r="H53" s="110"/>
      <c r="I53" s="110"/>
      <c r="J53" s="110"/>
      <c r="K53" s="111"/>
      <c r="L53" s="111"/>
      <c r="M53" s="111"/>
      <c r="P53" s="47"/>
    </row>
    <row r="54" spans="1:16" ht="30" customHeight="1">
      <c r="A54" s="149"/>
      <c r="B54" s="118">
        <v>42161</v>
      </c>
      <c r="C54" s="119"/>
      <c r="D54" s="119"/>
      <c r="E54" s="120" t="s">
        <v>171</v>
      </c>
      <c r="F54" s="120" t="s">
        <v>131</v>
      </c>
      <c r="G54" s="110">
        <v>11</v>
      </c>
      <c r="H54" s="110"/>
      <c r="I54" s="110"/>
      <c r="J54" s="110"/>
      <c r="K54" s="111"/>
      <c r="L54" s="111"/>
      <c r="M54" s="111"/>
      <c r="P54" s="47"/>
    </row>
    <row r="55" spans="1:16" ht="30" customHeight="1">
      <c r="A55" s="149"/>
      <c r="B55" s="118">
        <v>42167</v>
      </c>
      <c r="C55" s="119"/>
      <c r="D55" s="119"/>
      <c r="E55" s="120" t="s">
        <v>188</v>
      </c>
      <c r="F55" s="120" t="s">
        <v>131</v>
      </c>
      <c r="G55" s="110">
        <v>11</v>
      </c>
      <c r="H55" s="110"/>
      <c r="I55" s="110"/>
      <c r="J55" s="110"/>
      <c r="K55" s="111"/>
      <c r="L55" s="111"/>
      <c r="M55" s="111"/>
      <c r="P55" s="47"/>
    </row>
    <row r="56" spans="1:16" ht="30" customHeight="1">
      <c r="A56" s="149"/>
      <c r="B56" s="118">
        <v>42172</v>
      </c>
      <c r="C56" s="119"/>
      <c r="D56" s="119"/>
      <c r="E56" s="120" t="s">
        <v>177</v>
      </c>
      <c r="F56" s="120" t="s">
        <v>131</v>
      </c>
      <c r="G56" s="110">
        <v>11</v>
      </c>
      <c r="H56" s="110"/>
      <c r="I56" s="110"/>
      <c r="J56" s="110"/>
      <c r="K56" s="111"/>
      <c r="L56" s="111"/>
      <c r="M56" s="111"/>
      <c r="P56" s="47"/>
    </row>
    <row r="57" spans="1:16" ht="30" customHeight="1">
      <c r="A57" s="149"/>
      <c r="B57" s="118">
        <v>42174</v>
      </c>
      <c r="C57" s="119"/>
      <c r="D57" s="119"/>
      <c r="E57" s="120" t="s">
        <v>177</v>
      </c>
      <c r="F57" s="120" t="s">
        <v>131</v>
      </c>
      <c r="G57" s="110"/>
      <c r="H57" s="110"/>
      <c r="I57" s="110"/>
      <c r="J57" s="110"/>
      <c r="K57" s="111"/>
      <c r="L57" s="111">
        <v>3.2</v>
      </c>
      <c r="M57" s="111"/>
      <c r="P57" s="47"/>
    </row>
    <row r="58" spans="1:16" ht="30" customHeight="1">
      <c r="A58" s="149"/>
      <c r="B58" s="118">
        <v>42177</v>
      </c>
      <c r="C58" s="119"/>
      <c r="D58" s="119"/>
      <c r="E58" s="120" t="s">
        <v>134</v>
      </c>
      <c r="F58" s="120" t="s">
        <v>131</v>
      </c>
      <c r="G58" s="110"/>
      <c r="H58" s="110"/>
      <c r="I58" s="110"/>
      <c r="J58" s="110"/>
      <c r="K58" s="111"/>
      <c r="L58" s="111">
        <v>3.9</v>
      </c>
      <c r="M58" s="111"/>
      <c r="P58" s="47"/>
    </row>
    <row r="59" spans="1:16" ht="30" customHeight="1">
      <c r="A59" s="149"/>
      <c r="B59" s="118">
        <v>42178</v>
      </c>
      <c r="C59" s="119"/>
      <c r="D59" s="119"/>
      <c r="E59" s="120" t="s">
        <v>187</v>
      </c>
      <c r="F59" s="120" t="s">
        <v>131</v>
      </c>
      <c r="G59" s="110">
        <v>11</v>
      </c>
      <c r="H59" s="110"/>
      <c r="I59" s="110"/>
      <c r="J59" s="110"/>
      <c r="K59" s="111"/>
      <c r="L59" s="111"/>
      <c r="M59" s="111"/>
      <c r="P59" s="47"/>
    </row>
    <row r="60" spans="1:16" ht="30" customHeight="1">
      <c r="A60" s="149"/>
      <c r="B60" s="118">
        <v>42180</v>
      </c>
      <c r="C60" s="119"/>
      <c r="D60" s="119"/>
      <c r="E60" s="120" t="s">
        <v>132</v>
      </c>
      <c r="F60" s="120" t="s">
        <v>131</v>
      </c>
      <c r="G60" s="110">
        <v>11</v>
      </c>
      <c r="H60" s="110"/>
      <c r="I60" s="110"/>
      <c r="J60" s="110"/>
      <c r="K60" s="111"/>
      <c r="L60" s="111"/>
      <c r="M60" s="111"/>
      <c r="P60" s="47"/>
    </row>
    <row r="61" spans="1:16" ht="30" customHeight="1">
      <c r="A61" s="149"/>
      <c r="B61" s="118">
        <v>42212</v>
      </c>
      <c r="C61" s="119"/>
      <c r="D61" s="119"/>
      <c r="E61" s="120" t="s">
        <v>189</v>
      </c>
      <c r="F61" s="120" t="s">
        <v>131</v>
      </c>
      <c r="G61" s="110"/>
      <c r="H61" s="110"/>
      <c r="I61" s="110"/>
      <c r="J61" s="110"/>
      <c r="K61" s="111"/>
      <c r="L61" s="111">
        <v>3.9</v>
      </c>
      <c r="M61" s="111"/>
      <c r="P61" s="47"/>
    </row>
    <row r="62" spans="1:16" ht="30" customHeight="1">
      <c r="A62" s="149"/>
      <c r="B62" s="118">
        <v>42213</v>
      </c>
      <c r="C62" s="119"/>
      <c r="D62" s="119"/>
      <c r="E62" s="120" t="s">
        <v>189</v>
      </c>
      <c r="F62" s="120" t="s">
        <v>131</v>
      </c>
      <c r="G62" s="110"/>
      <c r="H62" s="110"/>
      <c r="I62" s="110"/>
      <c r="J62" s="110"/>
      <c r="K62" s="111"/>
      <c r="L62" s="111">
        <v>3.9</v>
      </c>
      <c r="M62" s="111"/>
      <c r="P62" s="47"/>
    </row>
    <row r="63" spans="1:16" ht="30" customHeight="1">
      <c r="A63" s="149"/>
      <c r="B63" s="118">
        <v>42216</v>
      </c>
      <c r="C63" s="119"/>
      <c r="D63" s="119"/>
      <c r="E63" s="120" t="s">
        <v>174</v>
      </c>
      <c r="F63" s="120" t="s">
        <v>190</v>
      </c>
      <c r="G63" s="110">
        <v>23</v>
      </c>
      <c r="H63" s="110"/>
      <c r="I63" s="110"/>
      <c r="J63" s="110"/>
      <c r="K63" s="111"/>
      <c r="L63" s="111"/>
      <c r="M63" s="111"/>
      <c r="P63" s="47"/>
    </row>
    <row r="64" spans="1:16" ht="30" customHeight="1">
      <c r="A64" s="149"/>
      <c r="B64" s="118" t="s">
        <v>44</v>
      </c>
      <c r="C64" s="119"/>
      <c r="D64" s="119"/>
      <c r="E64" s="120" t="s">
        <v>191</v>
      </c>
      <c r="F64" s="120"/>
      <c r="G64" s="110"/>
      <c r="H64" s="110"/>
      <c r="I64" s="110"/>
      <c r="J64" s="110"/>
      <c r="K64" s="111"/>
      <c r="L64" s="111"/>
      <c r="M64" s="111">
        <v>96.17</v>
      </c>
      <c r="P64" s="47"/>
    </row>
    <row r="65" spans="1:13" ht="30" customHeight="1">
      <c r="A65" s="149"/>
      <c r="B65" s="121"/>
      <c r="C65" s="117"/>
      <c r="D65" s="117"/>
      <c r="E65" s="117"/>
      <c r="F65" s="117" t="s">
        <v>18</v>
      </c>
      <c r="G65" s="110">
        <f>SUM(G15:G63)</f>
        <v>291</v>
      </c>
      <c r="H65" s="110">
        <f>SUM(H15:H15)</f>
        <v>0</v>
      </c>
      <c r="I65" s="110">
        <f>SUM(I15:I15)</f>
        <v>0</v>
      </c>
      <c r="J65" s="110">
        <f>SUM(J15:J15)</f>
        <v>0</v>
      </c>
      <c r="K65" s="111">
        <f>SUM(K15)</f>
        <v>0</v>
      </c>
      <c r="L65" s="111">
        <f>SUM(L15:L63)+3.9</f>
        <v>94.400000000000034</v>
      </c>
      <c r="M65" s="111">
        <f>SUM(M15:M64)</f>
        <v>96.17</v>
      </c>
    </row>
    <row r="66" spans="1:13" ht="30" customHeight="1">
      <c r="A66" s="149"/>
      <c r="B66" s="121"/>
      <c r="C66" s="117"/>
      <c r="D66" s="117"/>
      <c r="E66" s="117"/>
      <c r="F66" s="117" t="s">
        <v>19</v>
      </c>
      <c r="G66" s="111">
        <v>0.45</v>
      </c>
      <c r="H66" s="111">
        <v>0.24</v>
      </c>
      <c r="I66" s="111">
        <v>0.2</v>
      </c>
      <c r="J66" s="111">
        <v>0.05</v>
      </c>
      <c r="K66" s="112"/>
      <c r="L66" s="112"/>
      <c r="M66" s="112"/>
    </row>
    <row r="67" spans="1:13" ht="30" customHeight="1">
      <c r="A67" s="149"/>
      <c r="B67" s="121"/>
      <c r="C67" s="117"/>
      <c r="D67" s="117"/>
      <c r="E67" s="117"/>
      <c r="F67" s="117" t="s">
        <v>20</v>
      </c>
      <c r="G67" s="111">
        <f>SUM(G65*G66)</f>
        <v>130.95000000000002</v>
      </c>
      <c r="H67" s="111">
        <f>H65*H66</f>
        <v>0</v>
      </c>
      <c r="I67" s="111">
        <f>I65*I66</f>
        <v>0</v>
      </c>
      <c r="J67" s="111">
        <f>J65*J66</f>
        <v>0</v>
      </c>
      <c r="K67" s="112"/>
      <c r="L67" s="112"/>
      <c r="M67" s="112"/>
    </row>
    <row r="68" spans="1:13" ht="15.75">
      <c r="A68" s="149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</row>
    <row r="69" spans="1:13" ht="15.75">
      <c r="A69" s="149"/>
      <c r="B69" s="126"/>
      <c r="C69" s="126"/>
      <c r="D69" s="127"/>
      <c r="E69" s="115"/>
      <c r="F69" s="115"/>
      <c r="G69" s="115"/>
      <c r="H69" s="115"/>
      <c r="I69" s="115"/>
      <c r="J69" s="115"/>
      <c r="K69" s="115"/>
      <c r="L69" s="115"/>
      <c r="M69" s="115"/>
    </row>
    <row r="70" spans="1:13" ht="15.75">
      <c r="A70" s="149"/>
      <c r="B70" s="122" t="s">
        <v>21</v>
      </c>
      <c r="C70" s="122"/>
      <c r="D70" s="115"/>
      <c r="E70" s="115"/>
      <c r="F70" s="115"/>
      <c r="G70" s="115"/>
      <c r="H70" s="115"/>
      <c r="I70" s="115"/>
      <c r="J70" s="115"/>
      <c r="K70" s="115"/>
      <c r="L70" s="115"/>
      <c r="M70" s="115"/>
    </row>
    <row r="71" spans="1:13" ht="15.75">
      <c r="A71" s="149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</row>
    <row r="72" spans="1:13" ht="47.25">
      <c r="A72" s="149"/>
      <c r="B72" s="210" t="s">
        <v>5</v>
      </c>
      <c r="C72" s="211"/>
      <c r="D72" s="212"/>
      <c r="E72" s="116" t="s">
        <v>6</v>
      </c>
      <c r="F72" s="116" t="s">
        <v>7</v>
      </c>
      <c r="G72" s="116" t="s">
        <v>8</v>
      </c>
      <c r="H72" s="116" t="s">
        <v>9</v>
      </c>
      <c r="I72" s="116" t="s">
        <v>10</v>
      </c>
      <c r="J72" s="116" t="s">
        <v>11</v>
      </c>
      <c r="K72" s="116" t="s">
        <v>12</v>
      </c>
      <c r="L72" s="116" t="s">
        <v>13</v>
      </c>
      <c r="M72" s="116" t="s">
        <v>14</v>
      </c>
    </row>
    <row r="73" spans="1:13" ht="31.5">
      <c r="A73" s="149"/>
      <c r="B73" s="123" t="s">
        <v>15</v>
      </c>
      <c r="C73" s="124" t="s">
        <v>16</v>
      </c>
      <c r="D73" s="124" t="s">
        <v>17</v>
      </c>
      <c r="E73" s="117"/>
      <c r="F73" s="117"/>
      <c r="G73" s="117"/>
      <c r="H73" s="117"/>
      <c r="I73" s="117"/>
      <c r="J73" s="117"/>
      <c r="K73" s="117"/>
      <c r="L73" s="117"/>
      <c r="M73" s="117"/>
    </row>
    <row r="74" spans="1:13" ht="30" customHeight="1">
      <c r="A74" s="149"/>
      <c r="B74" s="148"/>
      <c r="C74" s="110"/>
      <c r="D74" s="110"/>
      <c r="E74" s="120"/>
      <c r="F74" s="110"/>
      <c r="G74" s="110"/>
      <c r="H74" s="110"/>
      <c r="I74" s="110"/>
      <c r="J74" s="110"/>
      <c r="K74" s="110"/>
      <c r="L74" s="111"/>
      <c r="M74" s="110"/>
    </row>
    <row r="75" spans="1:13" ht="30" customHeight="1">
      <c r="A75" s="149"/>
      <c r="B75" s="121"/>
      <c r="C75" s="117"/>
      <c r="D75" s="117"/>
      <c r="E75" s="117"/>
      <c r="F75" s="117" t="s">
        <v>18</v>
      </c>
      <c r="G75" s="110">
        <v>0</v>
      </c>
      <c r="H75" s="110">
        <v>0</v>
      </c>
      <c r="I75" s="110">
        <v>0</v>
      </c>
      <c r="J75" s="110">
        <v>0</v>
      </c>
      <c r="K75" s="111">
        <v>0</v>
      </c>
      <c r="L75" s="111">
        <v>0</v>
      </c>
      <c r="M75" s="111">
        <v>0</v>
      </c>
    </row>
    <row r="76" spans="1:13" ht="30" customHeight="1">
      <c r="A76" s="149"/>
      <c r="B76" s="121"/>
      <c r="C76" s="117"/>
      <c r="D76" s="117"/>
      <c r="E76" s="117"/>
      <c r="F76" s="117" t="s">
        <v>19</v>
      </c>
      <c r="G76" s="111">
        <v>0.45</v>
      </c>
      <c r="H76" s="111">
        <v>0.24</v>
      </c>
      <c r="I76" s="111">
        <v>0.2</v>
      </c>
      <c r="J76" s="111">
        <v>0.05</v>
      </c>
      <c r="K76" s="112"/>
      <c r="L76" s="112"/>
      <c r="M76" s="112"/>
    </row>
    <row r="77" spans="1:13" ht="30" customHeight="1">
      <c r="A77" s="149"/>
      <c r="B77" s="121"/>
      <c r="C77" s="117"/>
      <c r="D77" s="117"/>
      <c r="E77" s="117"/>
      <c r="F77" s="117" t="s">
        <v>20</v>
      </c>
      <c r="G77" s="111">
        <f>G75*G76</f>
        <v>0</v>
      </c>
      <c r="H77" s="111">
        <f>H75*H76</f>
        <v>0</v>
      </c>
      <c r="I77" s="111">
        <f>I75*I76</f>
        <v>0</v>
      </c>
      <c r="J77" s="111">
        <f>J75*J76</f>
        <v>0</v>
      </c>
      <c r="K77" s="112"/>
      <c r="L77" s="112"/>
      <c r="M77" s="112"/>
    </row>
  </sheetData>
  <sheetProtection password="C4AE" sheet="1" objects="1" scenarios="1"/>
  <mergeCells count="3">
    <mergeCell ref="B6:D6"/>
    <mergeCell ref="B13:D13"/>
    <mergeCell ref="B72:D72"/>
  </mergeCells>
  <dataValidations count="1">
    <dataValidation allowBlank="1" showInputMessage="1" showErrorMessage="1" sqref="K15:K6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P34"/>
  <sheetViews>
    <sheetView showGridLines="0" showRowColHeaders="0" topLeftCell="A7" zoomScale="75" zoomScaleNormal="75" workbookViewId="0">
      <selection activeCell="J34" sqref="J34"/>
    </sheetView>
  </sheetViews>
  <sheetFormatPr defaultRowHeight="15"/>
  <cols>
    <col min="2" max="2" width="16.5703125" customWidth="1"/>
    <col min="3" max="4" width="12.7109375" customWidth="1"/>
    <col min="5" max="5" width="32.2851562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0.100000000000001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54" customFormat="1" ht="26.25" customHeight="1">
      <c r="A8" s="135"/>
      <c r="B8" s="131" t="s">
        <v>1</v>
      </c>
      <c r="C8" s="131"/>
      <c r="D8" s="132" t="s">
        <v>56</v>
      </c>
      <c r="E8" s="133"/>
      <c r="F8" s="134"/>
      <c r="G8" s="134"/>
      <c r="H8" s="135"/>
      <c r="I8" s="135"/>
      <c r="J8" s="135"/>
      <c r="K8" s="134"/>
      <c r="L8" s="134"/>
      <c r="M8" s="134"/>
    </row>
    <row r="9" spans="1:16" s="54" customFormat="1" ht="26.25" customHeight="1">
      <c r="A9" s="135"/>
      <c r="B9" s="131" t="s">
        <v>2</v>
      </c>
      <c r="C9" s="131"/>
      <c r="D9" s="136" t="s">
        <v>3</v>
      </c>
      <c r="E9" s="137"/>
      <c r="F9" s="138"/>
      <c r="G9" s="134"/>
      <c r="H9" s="135"/>
      <c r="I9" s="135"/>
      <c r="J9" s="135"/>
      <c r="K9" s="134"/>
      <c r="L9" s="134"/>
      <c r="M9" s="134"/>
    </row>
    <row r="10" spans="1:16" s="54" customFormat="1" ht="26.25" customHeight="1">
      <c r="A10" s="135"/>
      <c r="B10" s="131"/>
      <c r="C10" s="131"/>
      <c r="D10" s="139"/>
      <c r="E10" s="138"/>
      <c r="F10" s="138"/>
      <c r="G10" s="134"/>
      <c r="H10" s="135"/>
      <c r="I10" s="135"/>
      <c r="J10" s="135"/>
      <c r="K10" s="134"/>
      <c r="L10" s="134"/>
      <c r="M10" s="134"/>
    </row>
    <row r="11" spans="1:16" s="54" customFormat="1" ht="26.25" customHeight="1">
      <c r="A11" s="135"/>
      <c r="B11" s="140" t="s">
        <v>4</v>
      </c>
      <c r="C11" s="115"/>
      <c r="D11" s="139"/>
      <c r="E11" s="138"/>
      <c r="F11" s="138"/>
      <c r="G11" s="134"/>
      <c r="H11" s="135"/>
      <c r="I11" s="135"/>
      <c r="J11" s="135"/>
      <c r="K11" s="134"/>
      <c r="L11" s="134"/>
      <c r="M11" s="134"/>
    </row>
    <row r="12" spans="1:16" s="54" customFormat="1" ht="18.75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.75">
      <c r="A15" s="149"/>
      <c r="B15" s="158">
        <v>42069</v>
      </c>
      <c r="C15" s="159"/>
      <c r="D15" s="159"/>
      <c r="E15" s="164" t="s">
        <v>57</v>
      </c>
      <c r="F15" s="159" t="s">
        <v>58</v>
      </c>
      <c r="G15" s="201"/>
      <c r="H15" s="156"/>
      <c r="I15" s="156"/>
      <c r="J15" s="156"/>
      <c r="K15" s="179"/>
      <c r="L15" s="179">
        <v>12.6</v>
      </c>
      <c r="M15" s="179"/>
    </row>
    <row r="16" spans="1:16" ht="30.75">
      <c r="A16" s="149"/>
      <c r="B16" s="148">
        <v>42090</v>
      </c>
      <c r="C16" s="110"/>
      <c r="D16" s="110"/>
      <c r="E16" s="164" t="s">
        <v>57</v>
      </c>
      <c r="F16" s="159" t="s">
        <v>58</v>
      </c>
      <c r="G16" s="156"/>
      <c r="H16" s="156"/>
      <c r="I16" s="156"/>
      <c r="J16" s="156"/>
      <c r="K16" s="179"/>
      <c r="L16" s="179">
        <v>12.6</v>
      </c>
      <c r="M16" s="179"/>
    </row>
    <row r="17" spans="1:15" ht="30" customHeight="1">
      <c r="A17" s="149"/>
      <c r="B17" s="148">
        <v>42064</v>
      </c>
      <c r="C17" s="110"/>
      <c r="D17" s="110"/>
      <c r="E17" s="155" t="s">
        <v>22</v>
      </c>
      <c r="F17" s="110"/>
      <c r="G17" s="156"/>
      <c r="H17" s="156"/>
      <c r="I17" s="156"/>
      <c r="J17" s="156"/>
      <c r="K17" s="179"/>
      <c r="L17" s="179">
        <v>615</v>
      </c>
      <c r="M17" s="179"/>
    </row>
    <row r="18" spans="1:15" ht="30" customHeight="1">
      <c r="A18" s="149"/>
      <c r="B18" s="148">
        <v>42139</v>
      </c>
      <c r="C18" s="110"/>
      <c r="D18" s="110"/>
      <c r="E18" s="155" t="s">
        <v>57</v>
      </c>
      <c r="F18" s="110" t="s">
        <v>58</v>
      </c>
      <c r="G18" s="156"/>
      <c r="H18" s="156"/>
      <c r="I18" s="156"/>
      <c r="J18" s="156"/>
      <c r="K18" s="179"/>
      <c r="L18" s="179">
        <v>12.6</v>
      </c>
      <c r="M18" s="179"/>
    </row>
    <row r="19" spans="1:15" ht="45.75">
      <c r="A19" s="149"/>
      <c r="B19" s="148">
        <v>42167</v>
      </c>
      <c r="C19" s="110"/>
      <c r="D19" s="110"/>
      <c r="E19" s="155" t="s">
        <v>59</v>
      </c>
      <c r="F19" s="120" t="s">
        <v>60</v>
      </c>
      <c r="G19" s="156">
        <v>96</v>
      </c>
      <c r="H19" s="156"/>
      <c r="I19" s="156"/>
      <c r="J19" s="156"/>
      <c r="K19" s="198"/>
      <c r="L19" s="179"/>
      <c r="M19" s="198" t="s">
        <v>61</v>
      </c>
    </row>
    <row r="20" spans="1:15" ht="30.75">
      <c r="A20" s="149"/>
      <c r="B20" s="148">
        <v>42335</v>
      </c>
      <c r="C20" s="110"/>
      <c r="D20" s="110"/>
      <c r="E20" s="155" t="s">
        <v>62</v>
      </c>
      <c r="F20" s="120" t="s">
        <v>58</v>
      </c>
      <c r="G20" s="156"/>
      <c r="H20" s="156"/>
      <c r="I20" s="156"/>
      <c r="J20" s="156"/>
      <c r="K20" s="198"/>
      <c r="L20" s="179">
        <v>23.1</v>
      </c>
      <c r="M20" s="198"/>
    </row>
    <row r="21" spans="1:15" ht="30.95" customHeight="1">
      <c r="A21" s="149"/>
      <c r="B21" s="118" t="s">
        <v>44</v>
      </c>
      <c r="C21" s="110"/>
      <c r="D21" s="110"/>
      <c r="E21" s="155" t="s">
        <v>63</v>
      </c>
      <c r="F21" s="120"/>
      <c r="G21" s="156"/>
      <c r="H21" s="156"/>
      <c r="I21" s="156"/>
      <c r="J21" s="156"/>
      <c r="K21" s="198"/>
      <c r="L21" s="179"/>
      <c r="M21" s="198">
        <v>125.68</v>
      </c>
    </row>
    <row r="22" spans="1:15" ht="27" customHeight="1">
      <c r="A22" s="149"/>
      <c r="B22" s="121"/>
      <c r="C22" s="117"/>
      <c r="D22" s="117"/>
      <c r="E22" s="117"/>
      <c r="F22" s="117" t="s">
        <v>18</v>
      </c>
      <c r="G22" s="110">
        <f>SUM(G15:G19)</f>
        <v>96</v>
      </c>
      <c r="H22" s="110">
        <f>SUM(H15:H15)</f>
        <v>0</v>
      </c>
      <c r="I22" s="110">
        <v>0</v>
      </c>
      <c r="J22" s="110">
        <f>SUM(J15:J15)</f>
        <v>0</v>
      </c>
      <c r="K22" s="111">
        <v>0</v>
      </c>
      <c r="L22" s="111">
        <f>SUM(L15:L20)</f>
        <v>675.90000000000009</v>
      </c>
      <c r="M22" s="179">
        <f>+SUM(4.5+125.68)</f>
        <v>130.18</v>
      </c>
    </row>
    <row r="23" spans="1:15" ht="27" customHeight="1">
      <c r="A23" s="149"/>
      <c r="B23" s="121"/>
      <c r="C23" s="117"/>
      <c r="D23" s="117"/>
      <c r="E23" s="117"/>
      <c r="F23" s="117" t="s">
        <v>19</v>
      </c>
      <c r="G23" s="113" t="s">
        <v>64</v>
      </c>
      <c r="H23" s="111">
        <v>0.24</v>
      </c>
      <c r="I23" s="111">
        <v>0.2</v>
      </c>
      <c r="J23" s="111">
        <v>0.05</v>
      </c>
      <c r="K23" s="112"/>
      <c r="L23" s="112"/>
      <c r="M23" s="112"/>
    </row>
    <row r="24" spans="1:15" ht="21.95" customHeight="1">
      <c r="A24" s="149"/>
      <c r="B24" s="121"/>
      <c r="C24" s="117"/>
      <c r="D24" s="117"/>
      <c r="E24" s="117"/>
      <c r="F24" s="117" t="s">
        <v>20</v>
      </c>
      <c r="G24" s="179">
        <f>SUM(G22*0.45)</f>
        <v>43.2</v>
      </c>
      <c r="H24" s="111">
        <f>H22*H23</f>
        <v>0</v>
      </c>
      <c r="I24" s="111">
        <f>I22*I23</f>
        <v>0</v>
      </c>
      <c r="J24" s="111">
        <f>J22*J23</f>
        <v>0</v>
      </c>
      <c r="K24" s="112"/>
      <c r="L24" s="112"/>
      <c r="M24" s="112"/>
      <c r="O24" t="s">
        <v>65</v>
      </c>
    </row>
    <row r="25" spans="1:15" ht="13.15" customHeight="1">
      <c r="A25" s="149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6" spans="1:15" ht="13.15" customHeight="1">
      <c r="A26" s="149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15" ht="15.75">
      <c r="A27" s="149"/>
      <c r="B27" s="122" t="s">
        <v>21</v>
      </c>
      <c r="C27" s="122"/>
      <c r="D27" s="115"/>
      <c r="E27" s="115"/>
      <c r="F27" s="115"/>
      <c r="G27" s="115"/>
      <c r="H27" s="115"/>
      <c r="I27" s="115"/>
      <c r="J27" s="115"/>
      <c r="K27" s="115"/>
      <c r="L27" s="115"/>
      <c r="M27" s="115"/>
    </row>
    <row r="28" spans="1:15" ht="19.149999999999999" customHeight="1">
      <c r="A28" s="149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</row>
    <row r="29" spans="1:15" ht="47.25">
      <c r="A29" s="149"/>
      <c r="B29" s="210" t="s">
        <v>5</v>
      </c>
      <c r="C29" s="211"/>
      <c r="D29" s="212"/>
      <c r="E29" s="116" t="s">
        <v>6</v>
      </c>
      <c r="F29" s="116" t="s">
        <v>7</v>
      </c>
      <c r="G29" s="116" t="s">
        <v>8</v>
      </c>
      <c r="H29" s="116" t="s">
        <v>9</v>
      </c>
      <c r="I29" s="116" t="s">
        <v>10</v>
      </c>
      <c r="J29" s="116" t="s">
        <v>11</v>
      </c>
      <c r="K29" s="116" t="s">
        <v>12</v>
      </c>
      <c r="L29" s="116" t="s">
        <v>13</v>
      </c>
      <c r="M29" s="116" t="s">
        <v>14</v>
      </c>
    </row>
    <row r="30" spans="1:15" ht="31.5">
      <c r="A30" s="149"/>
      <c r="B30" s="123" t="s">
        <v>15</v>
      </c>
      <c r="C30" s="124" t="s">
        <v>16</v>
      </c>
      <c r="D30" s="124" t="s">
        <v>17</v>
      </c>
      <c r="E30" s="117"/>
      <c r="F30" s="117"/>
      <c r="G30" s="117"/>
      <c r="H30" s="117"/>
      <c r="I30" s="117"/>
      <c r="J30" s="117"/>
      <c r="K30" s="117"/>
      <c r="L30" s="117"/>
      <c r="M30" s="117"/>
    </row>
    <row r="31" spans="1:15" ht="27" customHeight="1">
      <c r="A31" s="149"/>
      <c r="B31" s="125"/>
      <c r="C31" s="110"/>
      <c r="D31" s="110"/>
      <c r="E31" s="120"/>
      <c r="F31" s="110"/>
      <c r="G31" s="110"/>
      <c r="H31" s="110"/>
      <c r="I31" s="110"/>
      <c r="J31" s="110"/>
      <c r="K31" s="110"/>
      <c r="L31" s="111"/>
      <c r="M31" s="110"/>
    </row>
    <row r="32" spans="1:15" ht="27" customHeight="1">
      <c r="A32" s="149"/>
      <c r="B32" s="121"/>
      <c r="C32" s="117"/>
      <c r="D32" s="117"/>
      <c r="E32" s="117"/>
      <c r="F32" s="117" t="s">
        <v>18</v>
      </c>
      <c r="G32" s="110">
        <f>SUM(G31:G31)</f>
        <v>0</v>
      </c>
      <c r="H32" s="110">
        <f>SUM(H31:H31)</f>
        <v>0</v>
      </c>
      <c r="I32" s="110">
        <f>SUM(I31:I31)</f>
        <v>0</v>
      </c>
      <c r="J32" s="110">
        <f>SUM(J31:J31)</f>
        <v>0</v>
      </c>
      <c r="K32" s="111">
        <v>0</v>
      </c>
      <c r="L32" s="111">
        <f>SUM(L31:L31)</f>
        <v>0</v>
      </c>
      <c r="M32" s="111">
        <f>SUM(M31:M31)</f>
        <v>0</v>
      </c>
    </row>
    <row r="33" spans="1:13" ht="27" customHeight="1">
      <c r="A33" s="149"/>
      <c r="B33" s="121"/>
      <c r="C33" s="117"/>
      <c r="D33" s="117"/>
      <c r="E33" s="117"/>
      <c r="F33" s="117" t="s">
        <v>19</v>
      </c>
      <c r="G33" s="111">
        <v>0.45</v>
      </c>
      <c r="H33" s="111">
        <v>0.24</v>
      </c>
      <c r="I33" s="111">
        <v>0.2</v>
      </c>
      <c r="J33" s="111">
        <v>0.05</v>
      </c>
      <c r="K33" s="112"/>
      <c r="L33" s="112"/>
      <c r="M33" s="112"/>
    </row>
    <row r="34" spans="1:13" ht="27" customHeight="1">
      <c r="A34" s="149"/>
      <c r="B34" s="121"/>
      <c r="C34" s="117"/>
      <c r="D34" s="117"/>
      <c r="E34" s="117"/>
      <c r="F34" s="117" t="s">
        <v>20</v>
      </c>
      <c r="G34" s="111">
        <f>G32*G33</f>
        <v>0</v>
      </c>
      <c r="H34" s="111">
        <f>H32*H33</f>
        <v>0</v>
      </c>
      <c r="I34" s="111">
        <f>I32*I33</f>
        <v>0</v>
      </c>
      <c r="J34" s="111">
        <f>J32*J33</f>
        <v>0</v>
      </c>
      <c r="K34" s="112"/>
      <c r="L34" s="112"/>
      <c r="M34" s="112"/>
    </row>
  </sheetData>
  <sheetProtection password="C4AE" sheet="1" objects="1" scenarios="1"/>
  <mergeCells count="3">
    <mergeCell ref="B6:D6"/>
    <mergeCell ref="B13:D13"/>
    <mergeCell ref="B29:D29"/>
  </mergeCells>
  <dataValidations count="1">
    <dataValidation allowBlank="1" showInputMessage="1" showErrorMessage="1" sqref="K15:K21"/>
  </dataValidations>
  <pageMargins left="0.7" right="0.7" top="0.75" bottom="0.75" header="0.3" footer="0.3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8"/>
  <sheetViews>
    <sheetView showGridLines="0" showRowColHeaders="0" zoomScale="75" zoomScaleNormal="75" workbookViewId="0">
      <selection activeCell="G25" sqref="G25"/>
    </sheetView>
  </sheetViews>
  <sheetFormatPr defaultRowHeight="15"/>
  <cols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209</v>
      </c>
      <c r="E8" s="52"/>
      <c r="F8" s="56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59" t="s">
        <v>466</v>
      </c>
      <c r="E9" s="52"/>
      <c r="F9" s="61"/>
      <c r="G9" s="61"/>
      <c r="H9" s="99"/>
      <c r="I9" s="97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61"/>
      <c r="G10" s="61"/>
      <c r="H10" s="99"/>
      <c r="I10" s="97"/>
      <c r="K10" s="53"/>
      <c r="L10" s="53"/>
      <c r="M10" s="53"/>
    </row>
    <row r="11" spans="2:16" s="54" customFormat="1" ht="26.25" customHeight="1">
      <c r="B11" s="11" t="s">
        <v>4</v>
      </c>
      <c r="C11" s="12"/>
      <c r="D11" s="55"/>
      <c r="E11" s="56"/>
      <c r="F11" s="61"/>
      <c r="G11" s="61"/>
      <c r="H11" s="99"/>
      <c r="I11" s="97"/>
      <c r="K11" s="53"/>
      <c r="L11" s="53"/>
      <c r="M11" s="53"/>
    </row>
    <row r="12" spans="2:16" s="54" customFormat="1" ht="19.149999999999999" customHeight="1">
      <c r="B12" s="50"/>
      <c r="C12" s="50"/>
      <c r="G12" s="61"/>
      <c r="H12" s="99"/>
      <c r="I12" s="97"/>
      <c r="K12" s="53"/>
      <c r="L12" s="53"/>
      <c r="M12" s="53"/>
    </row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" customHeight="1">
      <c r="B15" s="66" t="s">
        <v>44</v>
      </c>
      <c r="C15" s="17"/>
      <c r="D15" s="17"/>
      <c r="E15" s="43" t="s">
        <v>50</v>
      </c>
      <c r="F15" s="17"/>
      <c r="G15" s="17"/>
      <c r="H15" s="17"/>
      <c r="I15" s="17"/>
      <c r="J15" s="17"/>
      <c r="K15" s="17"/>
      <c r="L15" s="18"/>
      <c r="M15" s="30">
        <v>150.91999999999999</v>
      </c>
      <c r="P15" s="47"/>
    </row>
    <row r="16" spans="2:16" ht="27" customHeight="1">
      <c r="B16" s="28"/>
      <c r="C16" s="14"/>
      <c r="D16" s="14"/>
      <c r="E16" s="14"/>
      <c r="F16" s="14" t="s">
        <v>18</v>
      </c>
      <c r="G16" s="17">
        <f t="shared" ref="G16:L16" si="0">SUM(G15:G15)</f>
        <v>0</v>
      </c>
      <c r="H16" s="17">
        <f t="shared" si="0"/>
        <v>0</v>
      </c>
      <c r="I16" s="17">
        <f t="shared" si="0"/>
        <v>0</v>
      </c>
      <c r="J16" s="17">
        <f t="shared" si="0"/>
        <v>0</v>
      </c>
      <c r="K16" s="18">
        <f t="shared" si="0"/>
        <v>0</v>
      </c>
      <c r="L16" s="18">
        <f t="shared" si="0"/>
        <v>0</v>
      </c>
      <c r="M16" s="18">
        <f>SUM(M15)</f>
        <v>150.91999999999999</v>
      </c>
    </row>
    <row r="17" spans="2:13" ht="27" customHeight="1">
      <c r="B17" s="28"/>
      <c r="C17" s="14"/>
      <c r="D17" s="14"/>
      <c r="E17" s="14"/>
      <c r="F17" s="14" t="s">
        <v>19</v>
      </c>
      <c r="G17" s="18">
        <v>0.45</v>
      </c>
      <c r="H17" s="18">
        <v>0.24</v>
      </c>
      <c r="I17" s="18">
        <v>0.2</v>
      </c>
      <c r="J17" s="18">
        <v>0.05</v>
      </c>
      <c r="K17" s="20"/>
      <c r="L17" s="20"/>
      <c r="M17" s="20"/>
    </row>
    <row r="18" spans="2:13" ht="27" customHeight="1">
      <c r="B18" s="28"/>
      <c r="C18" s="14"/>
      <c r="D18" s="14"/>
      <c r="E18" s="14"/>
      <c r="F18" s="14" t="s">
        <v>20</v>
      </c>
      <c r="G18" s="18">
        <f>G16*G17</f>
        <v>0</v>
      </c>
      <c r="H18" s="18">
        <f>H16*H17</f>
        <v>0</v>
      </c>
      <c r="I18" s="18">
        <f>I16*I17</f>
        <v>0</v>
      </c>
      <c r="J18" s="18">
        <f>J16*J17</f>
        <v>0</v>
      </c>
      <c r="K18" s="20"/>
      <c r="L18" s="20"/>
      <c r="M18" s="20"/>
    </row>
    <row r="19" spans="2:13" ht="15.7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2"/>
      <c r="C20" s="2"/>
      <c r="D20" s="81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29" t="s">
        <v>21</v>
      </c>
      <c r="C21" s="29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9.149999999999999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206" t="s">
        <v>5</v>
      </c>
      <c r="C23" s="207"/>
      <c r="D23" s="208"/>
      <c r="E23" s="45" t="s">
        <v>6</v>
      </c>
      <c r="F23" s="45" t="s">
        <v>7</v>
      </c>
      <c r="G23" s="45" t="s">
        <v>8</v>
      </c>
      <c r="H23" s="45" t="s">
        <v>9</v>
      </c>
      <c r="I23" s="45" t="s">
        <v>10</v>
      </c>
      <c r="J23" s="45" t="s">
        <v>11</v>
      </c>
      <c r="K23" s="45" t="s">
        <v>12</v>
      </c>
      <c r="L23" s="45" t="s">
        <v>13</v>
      </c>
      <c r="M23" s="45" t="s">
        <v>14</v>
      </c>
    </row>
    <row r="24" spans="2:13" ht="31.5">
      <c r="B24" s="57" t="s">
        <v>15</v>
      </c>
      <c r="C24" s="58" t="s">
        <v>16</v>
      </c>
      <c r="D24" s="58" t="s">
        <v>17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2:13" ht="27" customHeight="1">
      <c r="B25" s="36"/>
      <c r="C25" s="17"/>
      <c r="D25" s="17"/>
      <c r="E25" s="43"/>
      <c r="F25" s="17"/>
      <c r="G25" s="17"/>
      <c r="H25" s="17"/>
      <c r="I25" s="17"/>
      <c r="J25" s="17"/>
      <c r="K25" s="17"/>
      <c r="L25" s="18"/>
      <c r="M25" s="17"/>
    </row>
    <row r="26" spans="2:13" ht="27" customHeight="1">
      <c r="B26" s="28"/>
      <c r="C26" s="14"/>
      <c r="D26" s="14"/>
      <c r="E26" s="14"/>
      <c r="F26" s="14" t="s">
        <v>18</v>
      </c>
      <c r="G26" s="17">
        <f>SUM(G25:G25)</f>
        <v>0</v>
      </c>
      <c r="H26" s="17">
        <f>SUM(H25:H25)</f>
        <v>0</v>
      </c>
      <c r="I26" s="17">
        <f>SUM(I25:I25)</f>
        <v>0</v>
      </c>
      <c r="J26" s="17">
        <f>SUM(J25:J25)</f>
        <v>0</v>
      </c>
      <c r="K26" s="18">
        <v>0</v>
      </c>
      <c r="L26" s="18">
        <f>SUM(L25:L25)</f>
        <v>0</v>
      </c>
      <c r="M26" s="18">
        <f>SUM(M25:M25)</f>
        <v>0</v>
      </c>
    </row>
    <row r="27" spans="2:13" ht="27" customHeight="1">
      <c r="B27" s="28"/>
      <c r="C27" s="14"/>
      <c r="D27" s="14"/>
      <c r="E27" s="14"/>
      <c r="F27" s="14" t="s">
        <v>19</v>
      </c>
      <c r="G27" s="18">
        <v>0.45</v>
      </c>
      <c r="H27" s="18">
        <v>0.24</v>
      </c>
      <c r="I27" s="18">
        <v>0.2</v>
      </c>
      <c r="J27" s="18">
        <v>0.05</v>
      </c>
      <c r="K27" s="20"/>
      <c r="L27" s="20"/>
      <c r="M27" s="20"/>
    </row>
    <row r="28" spans="2:13" ht="27" customHeight="1">
      <c r="B28" s="28"/>
      <c r="C28" s="14"/>
      <c r="D28" s="14"/>
      <c r="E28" s="14"/>
      <c r="F28" s="14" t="s">
        <v>20</v>
      </c>
      <c r="G28" s="18">
        <f>G26*G27</f>
        <v>0</v>
      </c>
      <c r="H28" s="18">
        <f>H26*H27</f>
        <v>0</v>
      </c>
      <c r="I28" s="18">
        <f>I26*I27</f>
        <v>0</v>
      </c>
      <c r="J28" s="18">
        <f>J26*J27</f>
        <v>0</v>
      </c>
      <c r="K28" s="20"/>
      <c r="L28" s="20"/>
      <c r="M28" s="20"/>
    </row>
  </sheetData>
  <sheetProtection password="C4AE" sheet="1" objects="1" scenarios="1"/>
  <mergeCells count="3">
    <mergeCell ref="B6:D6"/>
    <mergeCell ref="B13:D13"/>
    <mergeCell ref="B23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30"/>
  <sheetViews>
    <sheetView showGridLines="0" showRowColHeaders="0" topLeftCell="A4" zoomScale="75" zoomScaleNormal="75" workbookViewId="0">
      <selection activeCell="J33" sqref="J33"/>
    </sheetView>
  </sheetViews>
  <sheetFormatPr defaultRowHeight="15"/>
  <cols>
    <col min="2" max="2" width="15.85546875" customWidth="1"/>
    <col min="3" max="4" width="12.7109375" customWidth="1"/>
    <col min="5" max="5" width="26.28515625" bestFit="1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192</v>
      </c>
      <c r="E8" s="4"/>
      <c r="F8" s="5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193</v>
      </c>
      <c r="E9" s="8"/>
      <c r="F9" s="5"/>
      <c r="G9" s="5"/>
      <c r="K9" s="5"/>
      <c r="L9" s="5"/>
      <c r="M9" s="5"/>
    </row>
    <row r="10" spans="2:16" s="6" customFormat="1" ht="26.25" customHeight="1">
      <c r="B10" s="2"/>
      <c r="C10" s="2"/>
      <c r="D10" s="9"/>
      <c r="E10" s="10"/>
      <c r="F10" s="5"/>
      <c r="G10" s="5"/>
      <c r="K10" s="5"/>
      <c r="L10" s="5"/>
      <c r="M10" s="5"/>
    </row>
    <row r="11" spans="2:16" s="6" customFormat="1" ht="18.75" customHeight="1">
      <c r="B11" s="11" t="s">
        <v>4</v>
      </c>
      <c r="C11" s="12"/>
      <c r="D11" s="12"/>
    </row>
    <row r="12" spans="2:16" s="6" customFormat="1" ht="19.149999999999999" customHeight="1">
      <c r="B12" s="37"/>
    </row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65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.75">
      <c r="B15" s="94" t="s">
        <v>46</v>
      </c>
      <c r="C15" s="17"/>
      <c r="D15" s="17"/>
      <c r="E15" s="43" t="s">
        <v>47</v>
      </c>
      <c r="F15" s="17"/>
      <c r="G15" s="17"/>
      <c r="H15" s="17"/>
      <c r="I15" s="17"/>
      <c r="J15" s="17"/>
      <c r="K15" s="17"/>
      <c r="L15" s="18">
        <v>19.57</v>
      </c>
      <c r="M15" s="17"/>
      <c r="P15" s="47">
        <v>39234</v>
      </c>
    </row>
    <row r="16" spans="2:16" ht="27" customHeight="1">
      <c r="B16" s="28"/>
      <c r="C16" s="14"/>
      <c r="D16" s="14"/>
      <c r="E16" s="14"/>
      <c r="F16" s="14" t="s">
        <v>18</v>
      </c>
      <c r="G16" s="17">
        <f>SUM(G15:G15)</f>
        <v>0</v>
      </c>
      <c r="H16" s="17">
        <f>SUM(H15:H15)</f>
        <v>0</v>
      </c>
      <c r="I16" s="17">
        <f>SUM(I15:I15)</f>
        <v>0</v>
      </c>
      <c r="J16" s="17">
        <f>SUM(J15:J15)</f>
        <v>0</v>
      </c>
      <c r="K16" s="18">
        <v>0</v>
      </c>
      <c r="L16" s="18">
        <f>SUM(L15:L15)</f>
        <v>19.57</v>
      </c>
      <c r="M16" s="18">
        <f>SUM(M15:M15)</f>
        <v>0</v>
      </c>
    </row>
    <row r="17" spans="2:14" ht="27" customHeight="1">
      <c r="B17" s="28"/>
      <c r="C17" s="14"/>
      <c r="D17" s="14"/>
      <c r="E17" s="14"/>
      <c r="F17" s="14" t="s">
        <v>19</v>
      </c>
      <c r="G17" s="18">
        <v>0.45</v>
      </c>
      <c r="H17" s="18">
        <v>0.24</v>
      </c>
      <c r="I17" s="18">
        <v>0.2</v>
      </c>
      <c r="J17" s="18">
        <v>0.05</v>
      </c>
      <c r="K17" s="20"/>
      <c r="L17" s="20"/>
      <c r="M17" s="20"/>
    </row>
    <row r="18" spans="2:14" ht="27" customHeight="1">
      <c r="B18" s="28"/>
      <c r="C18" s="14"/>
      <c r="D18" s="14"/>
      <c r="E18" s="14"/>
      <c r="F18" s="14" t="s">
        <v>20</v>
      </c>
      <c r="G18" s="18">
        <f>G16*G17</f>
        <v>0</v>
      </c>
      <c r="H18" s="18">
        <f>H16*H17</f>
        <v>0</v>
      </c>
      <c r="I18" s="18">
        <f>I16*I17</f>
        <v>0</v>
      </c>
      <c r="J18" s="18">
        <f>J16*J17</f>
        <v>0</v>
      </c>
      <c r="K18" s="20"/>
      <c r="L18" s="20"/>
      <c r="M18" s="20"/>
    </row>
    <row r="19" spans="2:14" ht="15.7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2:14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4" ht="15.75">
      <c r="B21" s="29" t="s">
        <v>21</v>
      </c>
      <c r="C21" s="29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4" ht="19.149999999999999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4" ht="47.25">
      <c r="B23" s="206" t="s">
        <v>5</v>
      </c>
      <c r="C23" s="207"/>
      <c r="D23" s="208"/>
      <c r="E23" s="45" t="s">
        <v>6</v>
      </c>
      <c r="F23" s="45" t="s">
        <v>7</v>
      </c>
      <c r="G23" s="45" t="s">
        <v>8</v>
      </c>
      <c r="H23" s="45" t="s">
        <v>9</v>
      </c>
      <c r="I23" s="45" t="s">
        <v>10</v>
      </c>
      <c r="J23" s="45" t="s">
        <v>11</v>
      </c>
      <c r="K23" s="45" t="s">
        <v>12</v>
      </c>
      <c r="L23" s="45" t="s">
        <v>13</v>
      </c>
      <c r="M23" s="45" t="s">
        <v>14</v>
      </c>
    </row>
    <row r="24" spans="2:14" ht="31.5">
      <c r="B24" s="57" t="s">
        <v>15</v>
      </c>
      <c r="C24" s="58" t="s">
        <v>16</v>
      </c>
      <c r="D24" s="58" t="s">
        <v>17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2:14" ht="30.75">
      <c r="B25" s="95" t="s">
        <v>194</v>
      </c>
      <c r="C25" s="17"/>
      <c r="D25" s="17"/>
      <c r="E25" s="43" t="s">
        <v>195</v>
      </c>
      <c r="F25" s="43" t="s">
        <v>196</v>
      </c>
      <c r="G25" s="17"/>
      <c r="H25" s="17"/>
      <c r="I25" s="17"/>
      <c r="J25" s="17"/>
      <c r="K25" s="96" t="s">
        <v>197</v>
      </c>
      <c r="L25" s="18">
        <v>27.71</v>
      </c>
      <c r="M25" s="17"/>
    </row>
    <row r="26" spans="2:14" ht="60.75">
      <c r="B26" s="95" t="s">
        <v>198</v>
      </c>
      <c r="C26" s="17"/>
      <c r="D26" s="17"/>
      <c r="E26" s="43" t="s">
        <v>199</v>
      </c>
      <c r="F26" s="43" t="s">
        <v>200</v>
      </c>
      <c r="G26" s="17"/>
      <c r="H26" s="17"/>
      <c r="I26" s="17"/>
      <c r="J26" s="17"/>
      <c r="K26" s="92" t="s">
        <v>201</v>
      </c>
      <c r="L26" s="65" t="s">
        <v>202</v>
      </c>
      <c r="M26" s="17"/>
    </row>
    <row r="27" spans="2:14" ht="30" customHeight="1">
      <c r="B27" s="95" t="s">
        <v>203</v>
      </c>
      <c r="C27" s="17"/>
      <c r="D27" s="17"/>
      <c r="E27" s="43" t="s">
        <v>204</v>
      </c>
      <c r="F27" s="43" t="s">
        <v>205</v>
      </c>
      <c r="G27" s="17"/>
      <c r="H27" s="17"/>
      <c r="I27" s="17"/>
      <c r="J27" s="17"/>
      <c r="K27" s="92"/>
      <c r="L27" s="65">
        <v>318.05</v>
      </c>
      <c r="M27" s="17"/>
    </row>
    <row r="28" spans="2:14" ht="27" customHeight="1">
      <c r="B28" s="28"/>
      <c r="C28" s="14"/>
      <c r="D28" s="14"/>
      <c r="E28" s="14"/>
      <c r="F28" s="14" t="s">
        <v>18</v>
      </c>
      <c r="G28" s="17">
        <f>SUM(G25:G25)</f>
        <v>0</v>
      </c>
      <c r="H28" s="17">
        <f>SUM(H25:H25)</f>
        <v>0</v>
      </c>
      <c r="I28" s="17">
        <f>SUM(I25:I25)</f>
        <v>0</v>
      </c>
      <c r="J28" s="17">
        <f>SUM(J25:J25)</f>
        <v>0</v>
      </c>
      <c r="K28" s="18">
        <v>321.68</v>
      </c>
      <c r="L28" s="18">
        <f>SUM(27.71+33.98+106.5+318.05)</f>
        <v>486.24</v>
      </c>
      <c r="M28" s="18">
        <f>SUM(M25:M25)</f>
        <v>0</v>
      </c>
      <c r="N28" t="s">
        <v>65</v>
      </c>
    </row>
    <row r="29" spans="2:14" ht="27" customHeight="1">
      <c r="B29" s="28"/>
      <c r="C29" s="14"/>
      <c r="D29" s="14"/>
      <c r="E29" s="14"/>
      <c r="F29" s="14" t="s">
        <v>19</v>
      </c>
      <c r="G29" s="18">
        <v>0.45</v>
      </c>
      <c r="H29" s="18">
        <v>0.24</v>
      </c>
      <c r="I29" s="18">
        <v>0.2</v>
      </c>
      <c r="J29" s="18">
        <v>0.05</v>
      </c>
      <c r="K29" s="20"/>
      <c r="L29" s="20"/>
      <c r="M29" s="20"/>
    </row>
    <row r="30" spans="2:14" ht="27" customHeight="1">
      <c r="B30" s="28"/>
      <c r="C30" s="14"/>
      <c r="D30" s="14"/>
      <c r="E30" s="14"/>
      <c r="F30" s="14" t="s">
        <v>20</v>
      </c>
      <c r="G30" s="18">
        <f>G28*G29</f>
        <v>0</v>
      </c>
      <c r="H30" s="18">
        <f>H28*H29</f>
        <v>0</v>
      </c>
      <c r="I30" s="18">
        <f>I28*I29</f>
        <v>0</v>
      </c>
      <c r="J30" s="18">
        <f>J28*J29</f>
        <v>0</v>
      </c>
      <c r="K30" s="20"/>
      <c r="L30" s="20"/>
      <c r="M30" s="20"/>
    </row>
  </sheetData>
  <sheetProtection password="C4AE" sheet="1" objects="1" scenarios="1"/>
  <mergeCells count="3">
    <mergeCell ref="B6:D6"/>
    <mergeCell ref="B13:D13"/>
    <mergeCell ref="B23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P60"/>
  <sheetViews>
    <sheetView showGridLines="0" topLeftCell="A28" zoomScale="75" zoomScaleNormal="75" workbookViewId="0">
      <selection activeCell="F47" sqref="F47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6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6" ht="27" customHeight="1">
      <c r="A6" s="149"/>
      <c r="B6" s="209" t="s">
        <v>0</v>
      </c>
      <c r="C6" s="209"/>
      <c r="D6" s="209"/>
      <c r="E6" s="149"/>
      <c r="F6" s="149"/>
      <c r="G6" s="149"/>
      <c r="H6" s="149"/>
      <c r="I6" s="149"/>
      <c r="J6" s="149"/>
      <c r="K6" s="149"/>
      <c r="L6" s="149"/>
      <c r="M6" s="149"/>
    </row>
    <row r="7" spans="1:16" ht="18.75" customHeight="1">
      <c r="A7" s="149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6" s="6" customFormat="1" ht="26.25" customHeight="1">
      <c r="A8" s="145"/>
      <c r="B8" s="126" t="s">
        <v>1</v>
      </c>
      <c r="C8" s="126"/>
      <c r="D8" s="142" t="s">
        <v>452</v>
      </c>
      <c r="E8" s="143"/>
      <c r="F8" s="144"/>
      <c r="G8" s="144"/>
      <c r="H8" s="145"/>
      <c r="I8" s="145"/>
      <c r="J8" s="145"/>
      <c r="K8" s="144"/>
      <c r="L8" s="144"/>
      <c r="M8" s="144"/>
    </row>
    <row r="9" spans="1:16" s="6" customFormat="1" ht="26.25" customHeight="1">
      <c r="A9" s="145"/>
      <c r="B9" s="126" t="s">
        <v>2</v>
      </c>
      <c r="C9" s="126"/>
      <c r="D9" s="146" t="s">
        <v>3</v>
      </c>
      <c r="E9" s="147"/>
      <c r="F9" s="144"/>
      <c r="G9" s="144"/>
      <c r="H9" s="145"/>
      <c r="I9" s="145"/>
      <c r="J9" s="145"/>
      <c r="K9" s="144"/>
      <c r="L9" s="144"/>
      <c r="M9" s="144"/>
    </row>
    <row r="10" spans="1:16" s="6" customFormat="1" ht="26.25" customHeight="1">
      <c r="A10" s="145"/>
      <c r="B10" s="126"/>
      <c r="C10" s="126"/>
      <c r="D10" s="152"/>
      <c r="E10" s="151"/>
      <c r="F10" s="144"/>
      <c r="G10" s="144"/>
      <c r="H10" s="145"/>
      <c r="I10" s="145"/>
      <c r="J10" s="145"/>
      <c r="K10" s="144"/>
      <c r="L10" s="144"/>
      <c r="M10" s="144"/>
    </row>
    <row r="11" spans="1:16" s="6" customFormat="1" ht="18.75" customHeight="1">
      <c r="A11" s="145"/>
      <c r="B11" s="140" t="s">
        <v>4</v>
      </c>
      <c r="C11" s="115"/>
      <c r="D11" s="115"/>
      <c r="E11" s="145"/>
      <c r="F11" s="145"/>
      <c r="G11" s="145"/>
      <c r="H11" s="145"/>
      <c r="I11" s="145"/>
      <c r="J11" s="145"/>
      <c r="K11" s="145"/>
      <c r="L11" s="145"/>
      <c r="M11" s="145"/>
    </row>
    <row r="12" spans="1:16" s="6" customFormat="1" ht="19.149999999999999" customHeight="1">
      <c r="A12" s="145"/>
      <c r="B12" s="177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6" ht="47.25">
      <c r="A13" s="149"/>
      <c r="B13" s="210" t="s">
        <v>5</v>
      </c>
      <c r="C13" s="211"/>
      <c r="D13" s="212"/>
      <c r="E13" s="116" t="s">
        <v>6</v>
      </c>
      <c r="F13" s="116" t="s">
        <v>7</v>
      </c>
      <c r="G13" s="116" t="s">
        <v>8</v>
      </c>
      <c r="H13" s="116" t="s">
        <v>9</v>
      </c>
      <c r="I13" s="116" t="s">
        <v>10</v>
      </c>
      <c r="J13" s="116" t="s">
        <v>11</v>
      </c>
      <c r="K13" s="116" t="s">
        <v>12</v>
      </c>
      <c r="L13" s="116" t="s">
        <v>13</v>
      </c>
      <c r="M13" s="116" t="s">
        <v>14</v>
      </c>
      <c r="N13" s="46"/>
      <c r="P13" s="47">
        <v>39173</v>
      </c>
    </row>
    <row r="14" spans="1:16" ht="31.5">
      <c r="A14" s="149"/>
      <c r="B14" s="123" t="s">
        <v>15</v>
      </c>
      <c r="C14" s="124" t="s">
        <v>16</v>
      </c>
      <c r="D14" s="124" t="s">
        <v>17</v>
      </c>
      <c r="E14" s="117"/>
      <c r="F14" s="117"/>
      <c r="G14" s="117"/>
      <c r="H14" s="117"/>
      <c r="I14" s="117"/>
      <c r="J14" s="117"/>
      <c r="K14" s="117"/>
      <c r="L14" s="117"/>
      <c r="M14" s="117"/>
      <c r="P14" s="47">
        <v>39203</v>
      </c>
    </row>
    <row r="15" spans="1:16" ht="30.75">
      <c r="A15" s="149"/>
      <c r="B15" s="141" t="s">
        <v>46</v>
      </c>
      <c r="C15" s="110"/>
      <c r="D15" s="110"/>
      <c r="E15" s="120" t="s">
        <v>47</v>
      </c>
      <c r="F15" s="110"/>
      <c r="G15" s="110"/>
      <c r="H15" s="110"/>
      <c r="I15" s="110"/>
      <c r="J15" s="110"/>
      <c r="K15" s="110"/>
      <c r="L15" s="111">
        <v>34.659999999999997</v>
      </c>
      <c r="M15" s="110"/>
      <c r="P15" s="47">
        <v>39234</v>
      </c>
    </row>
    <row r="16" spans="1:16" ht="30.95" customHeight="1">
      <c r="A16" s="149"/>
      <c r="B16" s="141" t="s">
        <v>44</v>
      </c>
      <c r="C16" s="110"/>
      <c r="D16" s="110"/>
      <c r="E16" s="120" t="s">
        <v>45</v>
      </c>
      <c r="F16" s="110"/>
      <c r="G16" s="110"/>
      <c r="H16" s="110"/>
      <c r="I16" s="110"/>
      <c r="J16" s="110"/>
      <c r="K16" s="110"/>
      <c r="L16" s="111"/>
      <c r="M16" s="166">
        <v>156.43</v>
      </c>
      <c r="P16" s="47"/>
    </row>
    <row r="17" spans="1:16" ht="30.95" customHeight="1">
      <c r="A17" s="149"/>
      <c r="B17" s="141">
        <v>42125</v>
      </c>
      <c r="C17" s="110"/>
      <c r="D17" s="110"/>
      <c r="E17" s="120" t="s">
        <v>28</v>
      </c>
      <c r="F17" s="110"/>
      <c r="G17" s="110"/>
      <c r="H17" s="110"/>
      <c r="I17" s="110"/>
      <c r="J17" s="110"/>
      <c r="K17" s="110"/>
      <c r="L17" s="111">
        <v>840</v>
      </c>
      <c r="M17" s="166"/>
      <c r="P17" s="47"/>
    </row>
    <row r="18" spans="1:16" ht="27" customHeight="1">
      <c r="A18" s="149"/>
      <c r="B18" s="121"/>
      <c r="C18" s="117"/>
      <c r="D18" s="117"/>
      <c r="E18" s="117"/>
      <c r="F18" s="117" t="s">
        <v>18</v>
      </c>
      <c r="G18" s="110">
        <f>SUM(G15:G15)</f>
        <v>0</v>
      </c>
      <c r="H18" s="110">
        <f>SUM(H15:H15)</f>
        <v>0</v>
      </c>
      <c r="I18" s="110">
        <f>SUM(I15:I15)</f>
        <v>0</v>
      </c>
      <c r="J18" s="110">
        <f>SUM(J15:J15)</f>
        <v>0</v>
      </c>
      <c r="K18" s="111">
        <v>0</v>
      </c>
      <c r="L18" s="111">
        <f>SUM(L15:L17)</f>
        <v>874.66</v>
      </c>
      <c r="M18" s="111">
        <f>SUM(M15:M16)</f>
        <v>156.43</v>
      </c>
    </row>
    <row r="19" spans="1:16" ht="27" customHeight="1">
      <c r="A19" s="149"/>
      <c r="B19" s="121"/>
      <c r="C19" s="117"/>
      <c r="D19" s="117"/>
      <c r="E19" s="117"/>
      <c r="F19" s="117" t="s">
        <v>19</v>
      </c>
      <c r="G19" s="111">
        <v>0.45</v>
      </c>
      <c r="H19" s="111">
        <v>0.24</v>
      </c>
      <c r="I19" s="111">
        <v>0.2</v>
      </c>
      <c r="J19" s="111">
        <v>0.05</v>
      </c>
      <c r="K19" s="112"/>
      <c r="L19" s="112"/>
      <c r="M19" s="112"/>
    </row>
    <row r="20" spans="1:16" ht="27" customHeight="1">
      <c r="A20" s="149"/>
      <c r="B20" s="121"/>
      <c r="C20" s="117"/>
      <c r="D20" s="117"/>
      <c r="E20" s="117"/>
      <c r="F20" s="117" t="s">
        <v>20</v>
      </c>
      <c r="G20" s="111">
        <f>G18*G19</f>
        <v>0</v>
      </c>
      <c r="H20" s="111">
        <f>H18*H19</f>
        <v>0</v>
      </c>
      <c r="I20" s="111">
        <f>I18*I19</f>
        <v>0</v>
      </c>
      <c r="J20" s="111">
        <f>J18*J19</f>
        <v>0</v>
      </c>
      <c r="K20" s="112"/>
      <c r="L20" s="112"/>
      <c r="M20" s="112"/>
    </row>
    <row r="21" spans="1:16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</row>
    <row r="22" spans="1:16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6" ht="15.75">
      <c r="A23" s="149"/>
      <c r="B23" s="122" t="s">
        <v>21</v>
      </c>
      <c r="C23" s="122"/>
      <c r="D23" s="115"/>
      <c r="E23" s="145"/>
      <c r="F23" s="145"/>
      <c r="G23" s="145"/>
      <c r="H23" s="145"/>
      <c r="I23" s="145"/>
      <c r="J23" s="145"/>
      <c r="K23" s="145"/>
      <c r="L23" s="149"/>
      <c r="M23" s="149"/>
    </row>
    <row r="24" spans="1:16" ht="19.149999999999999" customHeight="1">
      <c r="A24" s="149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9"/>
      <c r="M24" s="149"/>
    </row>
    <row r="25" spans="1:16" ht="47.25">
      <c r="A25" s="149"/>
      <c r="B25" s="210" t="s">
        <v>5</v>
      </c>
      <c r="C25" s="211"/>
      <c r="D25" s="212"/>
      <c r="E25" s="116" t="s">
        <v>6</v>
      </c>
      <c r="F25" s="116" t="s">
        <v>7</v>
      </c>
      <c r="G25" s="116" t="s">
        <v>8</v>
      </c>
      <c r="H25" s="116" t="s">
        <v>9</v>
      </c>
      <c r="I25" s="116" t="s">
        <v>10</v>
      </c>
      <c r="J25" s="116" t="s">
        <v>11</v>
      </c>
      <c r="K25" s="116" t="s">
        <v>12</v>
      </c>
      <c r="L25" s="116" t="s">
        <v>13</v>
      </c>
      <c r="M25" s="116" t="s">
        <v>14</v>
      </c>
    </row>
    <row r="26" spans="1:16" ht="31.5">
      <c r="A26" s="149"/>
      <c r="B26" s="123" t="s">
        <v>15</v>
      </c>
      <c r="C26" s="124" t="s">
        <v>16</v>
      </c>
      <c r="D26" s="124" t="s">
        <v>17</v>
      </c>
      <c r="E26" s="117"/>
      <c r="F26" s="117"/>
      <c r="G26" s="117"/>
      <c r="H26" s="117"/>
      <c r="I26" s="117"/>
      <c r="J26" s="117"/>
      <c r="K26" s="117"/>
      <c r="L26" s="117"/>
      <c r="M26" s="117"/>
    </row>
    <row r="27" spans="1:16" ht="150.75">
      <c r="A27" s="149"/>
      <c r="B27" s="129" t="s">
        <v>453</v>
      </c>
      <c r="C27" s="110"/>
      <c r="D27" s="110"/>
      <c r="E27" s="120" t="s">
        <v>454</v>
      </c>
      <c r="F27" s="120" t="s">
        <v>455</v>
      </c>
      <c r="G27" s="130" t="s">
        <v>456</v>
      </c>
      <c r="H27" s="202"/>
      <c r="I27" s="202"/>
      <c r="J27" s="130" t="s">
        <v>457</v>
      </c>
      <c r="K27" s="203" t="s">
        <v>458</v>
      </c>
      <c r="L27" s="111"/>
      <c r="M27" s="110"/>
    </row>
    <row r="28" spans="1:16" ht="27" customHeight="1">
      <c r="A28" s="149"/>
      <c r="B28" s="121"/>
      <c r="C28" s="117"/>
      <c r="D28" s="117"/>
      <c r="E28" s="117"/>
      <c r="F28" s="117" t="s">
        <v>18</v>
      </c>
      <c r="G28" s="110">
        <f>SUM(10+4+17)</f>
        <v>31</v>
      </c>
      <c r="H28" s="110">
        <f>SUM(H27:H27)</f>
        <v>0</v>
      </c>
      <c r="I28" s="110">
        <f>SUM(I27:I27)</f>
        <v>0</v>
      </c>
      <c r="J28" s="110">
        <v>4</v>
      </c>
      <c r="K28" s="111">
        <f>SUM(630+3.39+3.79+68.55+35+7.64+5.29)</f>
        <v>753.65999999999985</v>
      </c>
      <c r="L28" s="111">
        <f>SUM(L27:L27)</f>
        <v>0</v>
      </c>
      <c r="M28" s="111">
        <f>SUM(M27:M27)</f>
        <v>0</v>
      </c>
    </row>
    <row r="29" spans="1:16" ht="27" customHeight="1">
      <c r="A29" s="149"/>
      <c r="B29" s="121"/>
      <c r="C29" s="117"/>
      <c r="D29" s="117"/>
      <c r="E29" s="117"/>
      <c r="F29" s="117" t="s">
        <v>19</v>
      </c>
      <c r="G29" s="111">
        <v>0.45</v>
      </c>
      <c r="H29" s="111">
        <v>0.24</v>
      </c>
      <c r="I29" s="111">
        <v>0.2</v>
      </c>
      <c r="J29" s="111">
        <v>0.05</v>
      </c>
      <c r="K29" s="112"/>
      <c r="L29" s="112"/>
      <c r="M29" s="112"/>
    </row>
    <row r="30" spans="1:16" ht="27" customHeight="1">
      <c r="A30" s="149"/>
      <c r="B30" s="121"/>
      <c r="C30" s="117"/>
      <c r="D30" s="117"/>
      <c r="E30" s="117"/>
      <c r="F30" s="117" t="s">
        <v>20</v>
      </c>
      <c r="G30" s="111">
        <f>G28*G29</f>
        <v>13.950000000000001</v>
      </c>
      <c r="H30" s="111">
        <f>H28*H29</f>
        <v>0</v>
      </c>
      <c r="I30" s="111">
        <f>I28*I29</f>
        <v>0</v>
      </c>
      <c r="J30" s="111">
        <f>J28*J29</f>
        <v>0.2</v>
      </c>
      <c r="K30" s="112"/>
      <c r="L30" s="112"/>
      <c r="M30" s="112"/>
    </row>
    <row r="31" spans="1:16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  <row r="32" spans="1:16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:13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</row>
    <row r="34" spans="1:13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</row>
    <row r="35" spans="1:13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</row>
    <row r="36" spans="1:13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</row>
    <row r="37" spans="1:13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</row>
    <row r="38" spans="1:13" ht="18">
      <c r="A38" s="149"/>
      <c r="B38" s="209" t="s">
        <v>0</v>
      </c>
      <c r="C38" s="209"/>
      <c r="D38" s="209"/>
      <c r="E38" s="149"/>
      <c r="F38" s="149"/>
      <c r="G38" s="149"/>
      <c r="H38" s="149"/>
      <c r="I38" s="149"/>
      <c r="J38" s="149"/>
      <c r="K38" s="149"/>
      <c r="L38" s="149"/>
      <c r="M38" s="149"/>
    </row>
    <row r="39" spans="1:13" ht="16.5">
      <c r="A39" s="149"/>
      <c r="B39" s="150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</row>
    <row r="40" spans="1:13" ht="26.25" customHeight="1">
      <c r="A40" s="145"/>
      <c r="B40" s="126" t="s">
        <v>1</v>
      </c>
      <c r="C40" s="126"/>
      <c r="D40" s="142" t="s">
        <v>452</v>
      </c>
      <c r="E40" s="143"/>
      <c r="F40" s="143"/>
      <c r="G40" s="144"/>
      <c r="H40" s="145"/>
      <c r="I40" s="145"/>
      <c r="J40" s="145"/>
      <c r="K40" s="144"/>
      <c r="L40" s="144"/>
      <c r="M40" s="144"/>
    </row>
    <row r="41" spans="1:13" ht="26.25" customHeight="1">
      <c r="A41" s="145"/>
      <c r="B41" s="126" t="s">
        <v>2</v>
      </c>
      <c r="C41" s="126"/>
      <c r="D41" s="146" t="s">
        <v>459</v>
      </c>
      <c r="E41" s="147"/>
      <c r="F41" s="143"/>
      <c r="G41" s="144"/>
      <c r="H41" s="145"/>
      <c r="I41" s="145"/>
      <c r="J41" s="145"/>
      <c r="K41" s="144"/>
      <c r="L41" s="144"/>
      <c r="M41" s="144"/>
    </row>
    <row r="42" spans="1:13" ht="15.75">
      <c r="A42" s="145"/>
      <c r="B42" s="126"/>
      <c r="C42" s="126"/>
      <c r="D42" s="152"/>
      <c r="E42" s="151"/>
      <c r="F42" s="151"/>
      <c r="G42" s="144"/>
      <c r="H42" s="145"/>
      <c r="I42" s="145"/>
      <c r="J42" s="145"/>
      <c r="K42" s="144"/>
      <c r="L42" s="144"/>
      <c r="M42" s="144"/>
    </row>
    <row r="43" spans="1:13" ht="15.75">
      <c r="A43" s="145"/>
      <c r="B43" s="140" t="s">
        <v>4</v>
      </c>
      <c r="C43" s="115"/>
      <c r="D43" s="115"/>
      <c r="E43" s="145"/>
      <c r="F43" s="145"/>
      <c r="G43" s="145"/>
      <c r="H43" s="145"/>
      <c r="I43" s="145"/>
      <c r="J43" s="145"/>
      <c r="K43" s="145"/>
      <c r="L43" s="145"/>
      <c r="M43" s="145"/>
    </row>
    <row r="44" spans="1:13" ht="20.25">
      <c r="A44" s="145"/>
      <c r="B44" s="177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ht="47.25">
      <c r="A45" s="149"/>
      <c r="B45" s="210" t="s">
        <v>5</v>
      </c>
      <c r="C45" s="211"/>
      <c r="D45" s="212"/>
      <c r="E45" s="116" t="s">
        <v>6</v>
      </c>
      <c r="F45" s="116" t="s">
        <v>7</v>
      </c>
      <c r="G45" s="116" t="s">
        <v>8</v>
      </c>
      <c r="H45" s="116" t="s">
        <v>9</v>
      </c>
      <c r="I45" s="116" t="s">
        <v>10</v>
      </c>
      <c r="J45" s="116" t="s">
        <v>11</v>
      </c>
      <c r="K45" s="116" t="s">
        <v>12</v>
      </c>
      <c r="L45" s="116" t="s">
        <v>13</v>
      </c>
      <c r="M45" s="116" t="s">
        <v>14</v>
      </c>
    </row>
    <row r="46" spans="1:13" ht="31.5">
      <c r="A46" s="149"/>
      <c r="B46" s="123" t="s">
        <v>15</v>
      </c>
      <c r="C46" s="124" t="s">
        <v>16</v>
      </c>
      <c r="D46" s="124" t="s">
        <v>17</v>
      </c>
      <c r="E46" s="117"/>
      <c r="F46" s="117"/>
      <c r="G46" s="117"/>
      <c r="H46" s="117"/>
      <c r="I46" s="117"/>
      <c r="J46" s="117"/>
      <c r="K46" s="117"/>
      <c r="L46" s="117"/>
      <c r="M46" s="117"/>
    </row>
    <row r="47" spans="1:13" ht="30" customHeight="1">
      <c r="A47" s="149"/>
      <c r="B47" s="125"/>
      <c r="C47" s="110"/>
      <c r="D47" s="110"/>
      <c r="E47" s="120"/>
      <c r="F47" s="110"/>
      <c r="G47" s="110"/>
      <c r="H47" s="110"/>
      <c r="I47" s="110"/>
      <c r="J47" s="110"/>
      <c r="K47" s="110"/>
      <c r="L47" s="111"/>
      <c r="M47" s="110"/>
    </row>
    <row r="48" spans="1:13" ht="30" customHeight="1">
      <c r="A48" s="149"/>
      <c r="B48" s="121"/>
      <c r="C48" s="117"/>
      <c r="D48" s="117"/>
      <c r="E48" s="117"/>
      <c r="F48" s="117" t="s">
        <v>18</v>
      </c>
      <c r="G48" s="110">
        <f>SUM(G47:G47)</f>
        <v>0</v>
      </c>
      <c r="H48" s="110">
        <f>SUM(H47:H47)</f>
        <v>0</v>
      </c>
      <c r="I48" s="110">
        <f>SUM(I47:I47)</f>
        <v>0</v>
      </c>
      <c r="J48" s="110">
        <f>SUM(J47:J47)</f>
        <v>0</v>
      </c>
      <c r="K48" s="111">
        <v>0</v>
      </c>
      <c r="L48" s="111">
        <f>SUM(L47:L47)</f>
        <v>0</v>
      </c>
      <c r="M48" s="111">
        <f>SUM(M47:M47)</f>
        <v>0</v>
      </c>
    </row>
    <row r="49" spans="1:13" ht="30" customHeight="1">
      <c r="A49" s="149"/>
      <c r="B49" s="121"/>
      <c r="C49" s="117"/>
      <c r="D49" s="117"/>
      <c r="E49" s="117"/>
      <c r="F49" s="117" t="s">
        <v>19</v>
      </c>
      <c r="G49" s="111">
        <v>0.45</v>
      </c>
      <c r="H49" s="111">
        <v>0.24</v>
      </c>
      <c r="I49" s="111">
        <v>0.2</v>
      </c>
      <c r="J49" s="111">
        <v>0.05</v>
      </c>
      <c r="K49" s="112"/>
      <c r="L49" s="112"/>
      <c r="M49" s="112"/>
    </row>
    <row r="50" spans="1:13" ht="30" customHeight="1">
      <c r="A50" s="149"/>
      <c r="B50" s="121"/>
      <c r="C50" s="117"/>
      <c r="D50" s="117"/>
      <c r="E50" s="117"/>
      <c r="F50" s="117" t="s">
        <v>20</v>
      </c>
      <c r="G50" s="111">
        <f>G48*G49</f>
        <v>0</v>
      </c>
      <c r="H50" s="111">
        <f>H48*H49</f>
        <v>0</v>
      </c>
      <c r="I50" s="111">
        <f>I48*I49</f>
        <v>0</v>
      </c>
      <c r="J50" s="111">
        <f>J48*J49</f>
        <v>0</v>
      </c>
      <c r="K50" s="112"/>
      <c r="L50" s="112"/>
      <c r="M50" s="112"/>
    </row>
    <row r="51" spans="1:13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</row>
    <row r="52" spans="1:13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</row>
    <row r="53" spans="1:13" ht="15.75">
      <c r="A53" s="149"/>
      <c r="B53" s="122" t="s">
        <v>21</v>
      </c>
      <c r="C53" s="122"/>
      <c r="D53" s="115"/>
      <c r="E53" s="145"/>
      <c r="F53" s="145"/>
      <c r="G53" s="145"/>
      <c r="H53" s="145"/>
      <c r="I53" s="145"/>
      <c r="J53" s="145"/>
      <c r="K53" s="145"/>
      <c r="L53" s="149"/>
      <c r="M53" s="149"/>
    </row>
    <row r="54" spans="1:13">
      <c r="A54" s="149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9"/>
      <c r="M54" s="149"/>
    </row>
    <row r="55" spans="1:13" ht="47.25">
      <c r="A55" s="149"/>
      <c r="B55" s="210" t="s">
        <v>5</v>
      </c>
      <c r="C55" s="211"/>
      <c r="D55" s="212"/>
      <c r="E55" s="116" t="s">
        <v>6</v>
      </c>
      <c r="F55" s="116" t="s">
        <v>7</v>
      </c>
      <c r="G55" s="116" t="s">
        <v>8</v>
      </c>
      <c r="H55" s="116" t="s">
        <v>9</v>
      </c>
      <c r="I55" s="116" t="s">
        <v>10</v>
      </c>
      <c r="J55" s="116" t="s">
        <v>11</v>
      </c>
      <c r="K55" s="116" t="s">
        <v>12</v>
      </c>
      <c r="L55" s="116" t="s">
        <v>13</v>
      </c>
      <c r="M55" s="116" t="s">
        <v>14</v>
      </c>
    </row>
    <row r="56" spans="1:13" ht="31.5">
      <c r="A56" s="149"/>
      <c r="B56" s="123" t="s">
        <v>15</v>
      </c>
      <c r="C56" s="124" t="s">
        <v>16</v>
      </c>
      <c r="D56" s="124" t="s">
        <v>17</v>
      </c>
      <c r="E56" s="117"/>
      <c r="F56" s="117"/>
      <c r="G56" s="117"/>
      <c r="H56" s="117"/>
      <c r="I56" s="117"/>
      <c r="J56" s="117"/>
      <c r="K56" s="117"/>
      <c r="L56" s="117"/>
      <c r="M56" s="117"/>
    </row>
    <row r="57" spans="1:13" ht="30" customHeight="1">
      <c r="A57" s="149"/>
      <c r="B57" s="125"/>
      <c r="C57" s="110"/>
      <c r="D57" s="110"/>
      <c r="E57" s="120"/>
      <c r="F57" s="110"/>
      <c r="G57" s="110"/>
      <c r="H57" s="110"/>
      <c r="I57" s="110"/>
      <c r="J57" s="110"/>
      <c r="K57" s="110"/>
      <c r="L57" s="111"/>
      <c r="M57" s="110"/>
    </row>
    <row r="58" spans="1:13" ht="30" customHeight="1">
      <c r="A58" s="149"/>
      <c r="B58" s="121"/>
      <c r="C58" s="117"/>
      <c r="D58" s="117"/>
      <c r="E58" s="117"/>
      <c r="F58" s="117" t="s">
        <v>18</v>
      </c>
      <c r="G58" s="110">
        <f>SUM(G57:G57)</f>
        <v>0</v>
      </c>
      <c r="H58" s="110">
        <f>SUM(H57:H57)</f>
        <v>0</v>
      </c>
      <c r="I58" s="110">
        <f>SUM(I57:I57)</f>
        <v>0</v>
      </c>
      <c r="J58" s="110">
        <f>SUM(J57:J57)</f>
        <v>0</v>
      </c>
      <c r="K58" s="111">
        <v>0</v>
      </c>
      <c r="L58" s="111">
        <f>SUM(L57:L57)</f>
        <v>0</v>
      </c>
      <c r="M58" s="111">
        <f>SUM(M57:M57)</f>
        <v>0</v>
      </c>
    </row>
    <row r="59" spans="1:13" ht="30" customHeight="1">
      <c r="A59" s="149"/>
      <c r="B59" s="121"/>
      <c r="C59" s="117"/>
      <c r="D59" s="117"/>
      <c r="E59" s="117"/>
      <c r="F59" s="117" t="s">
        <v>19</v>
      </c>
      <c r="G59" s="111">
        <v>0.45</v>
      </c>
      <c r="H59" s="111">
        <v>0.24</v>
      </c>
      <c r="I59" s="111">
        <v>0.2</v>
      </c>
      <c r="J59" s="111">
        <v>0.05</v>
      </c>
      <c r="K59" s="112"/>
      <c r="L59" s="112"/>
      <c r="M59" s="112"/>
    </row>
    <row r="60" spans="1:13" ht="30" customHeight="1">
      <c r="A60" s="149"/>
      <c r="B60" s="121"/>
      <c r="C60" s="117"/>
      <c r="D60" s="117"/>
      <c r="E60" s="117"/>
      <c r="F60" s="117" t="s">
        <v>20</v>
      </c>
      <c r="G60" s="111">
        <f>G58*G59</f>
        <v>0</v>
      </c>
      <c r="H60" s="111">
        <f>H58*H59</f>
        <v>0</v>
      </c>
      <c r="I60" s="111">
        <f>I58*I59</f>
        <v>0</v>
      </c>
      <c r="J60" s="111">
        <f>J58*J59</f>
        <v>0</v>
      </c>
      <c r="K60" s="112"/>
      <c r="L60" s="112"/>
      <c r="M60" s="112"/>
    </row>
  </sheetData>
  <sheetProtection password="C4AE" sheet="1" objects="1" scenarios="1"/>
  <mergeCells count="6">
    <mergeCell ref="B55:D55"/>
    <mergeCell ref="B6:D6"/>
    <mergeCell ref="B13:D13"/>
    <mergeCell ref="B25:D25"/>
    <mergeCell ref="B38:D38"/>
    <mergeCell ref="B45:D4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9"/>
  <sheetViews>
    <sheetView showGridLines="0" showRowColHeaders="0" zoomScale="75" zoomScaleNormal="75" workbookViewId="0">
      <selection activeCell="G26" sqref="G26"/>
    </sheetView>
  </sheetViews>
  <sheetFormatPr defaultRowHeight="15"/>
  <cols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6" customFormat="1" ht="26.25" customHeight="1">
      <c r="B8" s="2" t="s">
        <v>1</v>
      </c>
      <c r="C8" s="2"/>
      <c r="D8" s="3" t="s">
        <v>108</v>
      </c>
      <c r="E8" s="10"/>
      <c r="F8" s="5"/>
      <c r="G8" s="5"/>
      <c r="K8" s="5"/>
      <c r="L8" s="5"/>
      <c r="M8" s="5"/>
    </row>
    <row r="9" spans="2:16" s="6" customFormat="1" ht="26.25" customHeight="1">
      <c r="B9" s="2" t="s">
        <v>2</v>
      </c>
      <c r="C9" s="2"/>
      <c r="D9" s="7" t="s">
        <v>109</v>
      </c>
      <c r="E9" s="8"/>
      <c r="F9" s="8"/>
      <c r="G9" s="5"/>
      <c r="K9" s="5"/>
      <c r="L9" s="5"/>
      <c r="M9" s="5"/>
    </row>
    <row r="10" spans="2:16" s="6" customFormat="1" ht="26.25" customHeight="1">
      <c r="B10" s="2"/>
      <c r="C10" s="2"/>
      <c r="G10" s="5"/>
      <c r="K10" s="5"/>
      <c r="L10" s="5"/>
      <c r="M10" s="5"/>
    </row>
    <row r="11" spans="2:16" s="6" customFormat="1" ht="26.25" customHeight="1">
      <c r="B11" s="11" t="s">
        <v>4</v>
      </c>
      <c r="C11" s="12"/>
      <c r="G11" s="5"/>
      <c r="K11" s="5"/>
      <c r="L11" s="5"/>
      <c r="M11" s="5"/>
    </row>
    <row r="12" spans="2:16" s="6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s="78" customFormat="1" ht="30" customHeight="1">
      <c r="B15" s="73">
        <v>42156</v>
      </c>
      <c r="C15" s="74"/>
      <c r="D15" s="74"/>
      <c r="E15" s="75" t="s">
        <v>22</v>
      </c>
      <c r="F15" s="76"/>
      <c r="G15" s="76"/>
      <c r="H15" s="76"/>
      <c r="I15" s="76"/>
      <c r="J15" s="76"/>
      <c r="K15" s="76"/>
      <c r="L15" s="77">
        <v>630</v>
      </c>
      <c r="M15" s="76"/>
      <c r="P15" s="79"/>
    </row>
    <row r="16" spans="2:16" s="78" customFormat="1" ht="30" customHeight="1">
      <c r="B16" s="73" t="s">
        <v>44</v>
      </c>
      <c r="C16" s="74"/>
      <c r="D16" s="74"/>
      <c r="E16" s="75" t="s">
        <v>45</v>
      </c>
      <c r="F16" s="76"/>
      <c r="G16" s="76"/>
      <c r="H16" s="76"/>
      <c r="I16" s="76"/>
      <c r="J16" s="76"/>
      <c r="K16" s="76"/>
      <c r="L16" s="77"/>
      <c r="M16" s="80">
        <v>174.81</v>
      </c>
      <c r="P16" s="79"/>
    </row>
    <row r="17" spans="2:13" ht="27" customHeight="1">
      <c r="B17" s="28"/>
      <c r="C17" s="14"/>
      <c r="D17" s="14"/>
      <c r="E17" s="14"/>
      <c r="F17" s="14" t="s">
        <v>18</v>
      </c>
      <c r="G17" s="17">
        <f t="shared" ref="G17:L17" si="0">SUM(G15:G15)</f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8">
        <f t="shared" si="0"/>
        <v>0</v>
      </c>
      <c r="L17" s="18">
        <f t="shared" si="0"/>
        <v>630</v>
      </c>
      <c r="M17" s="18">
        <f>SUM(M15:M16)</f>
        <v>174.81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2"/>
      <c r="C21" s="2"/>
      <c r="D21" s="81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36"/>
      <c r="C26" s="17"/>
      <c r="D26" s="17"/>
      <c r="E26" s="43"/>
      <c r="F26" s="17"/>
      <c r="G26" s="17"/>
      <c r="H26" s="17"/>
      <c r="I26" s="17"/>
      <c r="J26" s="17"/>
      <c r="K26" s="17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6:P29"/>
  <sheetViews>
    <sheetView showGridLines="0" showRowColHeaders="0" zoomScale="75" zoomScaleNormal="75" workbookViewId="0">
      <selection activeCell="H26" sqref="H26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67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59" t="s">
        <v>3</v>
      </c>
      <c r="E9" s="60"/>
      <c r="F9" s="53"/>
      <c r="G9" s="53"/>
      <c r="K9" s="53"/>
      <c r="L9" s="53"/>
      <c r="M9" s="53"/>
    </row>
    <row r="10" spans="2:16" s="54" customFormat="1" ht="26.25" customHeight="1">
      <c r="B10" s="50"/>
      <c r="C10" s="50"/>
      <c r="D10" s="55"/>
      <c r="E10" s="56"/>
      <c r="F10" s="53"/>
      <c r="G10" s="53"/>
      <c r="K10" s="53"/>
      <c r="L10" s="53"/>
      <c r="M10" s="53"/>
    </row>
    <row r="11" spans="2:16" s="54" customFormat="1" ht="26.25" customHeight="1">
      <c r="B11" s="11" t="s">
        <v>4</v>
      </c>
      <c r="C11" s="12"/>
      <c r="D11" s="55"/>
      <c r="E11" s="56"/>
      <c r="F11" s="53"/>
      <c r="G11" s="53"/>
      <c r="K11" s="53"/>
      <c r="L11" s="53"/>
      <c r="M11" s="53"/>
    </row>
    <row r="12" spans="2:16" s="54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30.75">
      <c r="B15" s="66">
        <v>42186</v>
      </c>
      <c r="C15" s="17"/>
      <c r="D15" s="17"/>
      <c r="E15" s="43" t="s">
        <v>22</v>
      </c>
      <c r="F15" s="17"/>
      <c r="G15" s="17"/>
      <c r="H15" s="17"/>
      <c r="I15" s="17"/>
      <c r="J15" s="17"/>
      <c r="K15" s="17"/>
      <c r="L15" s="18">
        <v>630</v>
      </c>
      <c r="M15" s="17"/>
      <c r="P15" s="47">
        <v>39234</v>
      </c>
    </row>
    <row r="16" spans="2:16" ht="30.95" customHeight="1">
      <c r="B16" s="66" t="s">
        <v>44</v>
      </c>
      <c r="C16" s="17"/>
      <c r="D16" s="17"/>
      <c r="E16" s="43" t="s">
        <v>45</v>
      </c>
      <c r="F16" s="17"/>
      <c r="G16" s="17"/>
      <c r="H16" s="17"/>
      <c r="I16" s="17"/>
      <c r="J16" s="17"/>
      <c r="K16" s="17"/>
      <c r="L16" s="18"/>
      <c r="M16" s="30">
        <v>98.44</v>
      </c>
      <c r="P16" s="47"/>
    </row>
    <row r="17" spans="2:13" ht="27" customHeight="1">
      <c r="B17" s="28"/>
      <c r="C17" s="14"/>
      <c r="D17" s="14"/>
      <c r="E17" s="14"/>
      <c r="F17" s="14" t="s">
        <v>18</v>
      </c>
      <c r="G17" s="17">
        <f t="shared" ref="G17:L17" si="0">SUM(G15:G15)</f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8">
        <f t="shared" si="0"/>
        <v>0</v>
      </c>
      <c r="L17" s="18">
        <f t="shared" si="0"/>
        <v>630</v>
      </c>
      <c r="M17" s="18">
        <f>SUM(M15:M16)</f>
        <v>98.44</v>
      </c>
    </row>
    <row r="18" spans="2:13" ht="27" customHeight="1">
      <c r="B18" s="28"/>
      <c r="C18" s="14"/>
      <c r="D18" s="14"/>
      <c r="E18" s="14"/>
      <c r="F18" s="14" t="s">
        <v>19</v>
      </c>
      <c r="G18" s="18">
        <v>0.45</v>
      </c>
      <c r="H18" s="18">
        <v>0.24</v>
      </c>
      <c r="I18" s="18">
        <v>0.2</v>
      </c>
      <c r="J18" s="18">
        <v>0.05</v>
      </c>
      <c r="K18" s="20"/>
      <c r="L18" s="20"/>
      <c r="M18" s="20"/>
    </row>
    <row r="19" spans="2:13" ht="27" customHeight="1">
      <c r="B19" s="28"/>
      <c r="C19" s="14"/>
      <c r="D19" s="14"/>
      <c r="E19" s="14"/>
      <c r="F19" s="14" t="s">
        <v>20</v>
      </c>
      <c r="G19" s="18">
        <f>G17*G18</f>
        <v>0</v>
      </c>
      <c r="H19" s="18">
        <f>H17*H18</f>
        <v>0</v>
      </c>
      <c r="I19" s="18">
        <f>I17*I18</f>
        <v>0</v>
      </c>
      <c r="J19" s="18">
        <f>J17*J18</f>
        <v>0</v>
      </c>
      <c r="K19" s="20"/>
      <c r="L19" s="20"/>
      <c r="M19" s="20"/>
    </row>
    <row r="20" spans="2:13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29" t="s">
        <v>21</v>
      </c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9.149999999999999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206" t="s">
        <v>5</v>
      </c>
      <c r="C24" s="207"/>
      <c r="D24" s="208"/>
      <c r="E24" s="45" t="s">
        <v>6</v>
      </c>
      <c r="F24" s="45" t="s">
        <v>7</v>
      </c>
      <c r="G24" s="45" t="s">
        <v>8</v>
      </c>
      <c r="H24" s="45" t="s">
        <v>9</v>
      </c>
      <c r="I24" s="45" t="s">
        <v>10</v>
      </c>
      <c r="J24" s="45" t="s">
        <v>11</v>
      </c>
      <c r="K24" s="45" t="s">
        <v>12</v>
      </c>
      <c r="L24" s="45" t="s">
        <v>13</v>
      </c>
      <c r="M24" s="45" t="s">
        <v>14</v>
      </c>
    </row>
    <row r="25" spans="2:13" ht="31.5">
      <c r="B25" s="57" t="s">
        <v>15</v>
      </c>
      <c r="C25" s="58" t="s">
        <v>16</v>
      </c>
      <c r="D25" s="58" t="s">
        <v>17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2:13" ht="27" customHeight="1">
      <c r="B26" s="36"/>
      <c r="C26" s="17"/>
      <c r="D26" s="17"/>
      <c r="E26" s="43"/>
      <c r="F26" s="17"/>
      <c r="G26" s="17"/>
      <c r="H26" s="17"/>
      <c r="I26" s="17"/>
      <c r="J26" s="17"/>
      <c r="K26" s="17"/>
      <c r="L26" s="18"/>
      <c r="M26" s="17"/>
    </row>
    <row r="27" spans="2:13" ht="27" customHeight="1">
      <c r="B27" s="28"/>
      <c r="C27" s="14"/>
      <c r="D27" s="14"/>
      <c r="E27" s="14"/>
      <c r="F27" s="14" t="s">
        <v>18</v>
      </c>
      <c r="G27" s="17">
        <f>SUM(G26:G26)</f>
        <v>0</v>
      </c>
      <c r="H27" s="17">
        <f>SUM(H26:H26)</f>
        <v>0</v>
      </c>
      <c r="I27" s="17">
        <f>SUM(I26:I26)</f>
        <v>0</v>
      </c>
      <c r="J27" s="17">
        <f>SUM(J26:J26)</f>
        <v>0</v>
      </c>
      <c r="K27" s="18">
        <v>0</v>
      </c>
      <c r="L27" s="18">
        <f>SUM(L26:L26)</f>
        <v>0</v>
      </c>
      <c r="M27" s="18">
        <f>SUM(M26:M26)</f>
        <v>0</v>
      </c>
    </row>
    <row r="28" spans="2:13" ht="27" customHeight="1">
      <c r="B28" s="28"/>
      <c r="C28" s="14"/>
      <c r="D28" s="14"/>
      <c r="E28" s="14"/>
      <c r="F28" s="14" t="s">
        <v>19</v>
      </c>
      <c r="G28" s="18">
        <v>0.45</v>
      </c>
      <c r="H28" s="18">
        <v>0.24</v>
      </c>
      <c r="I28" s="18">
        <v>0.2</v>
      </c>
      <c r="J28" s="18">
        <v>0.05</v>
      </c>
      <c r="K28" s="20"/>
      <c r="L28" s="20"/>
      <c r="M28" s="20"/>
    </row>
    <row r="29" spans="2:13" ht="27" customHeight="1">
      <c r="B29" s="28"/>
      <c r="C29" s="14"/>
      <c r="D29" s="14"/>
      <c r="E29" s="14"/>
      <c r="F29" s="14" t="s">
        <v>20</v>
      </c>
      <c r="G29" s="18">
        <f>G27*G28</f>
        <v>0</v>
      </c>
      <c r="H29" s="18">
        <f>H27*H28</f>
        <v>0</v>
      </c>
      <c r="I29" s="18">
        <f>I27*I28</f>
        <v>0</v>
      </c>
      <c r="J29" s="18">
        <f>J27*J28</f>
        <v>0</v>
      </c>
      <c r="K29" s="20"/>
      <c r="L29" s="20"/>
      <c r="M29" s="20"/>
    </row>
  </sheetData>
  <sheetProtection password="C4AE" sheet="1" objects="1" scenarios="1"/>
  <mergeCells count="3">
    <mergeCell ref="B6:D6"/>
    <mergeCell ref="B13:D13"/>
    <mergeCell ref="B24:D24"/>
  </mergeCells>
  <dataValidations count="1">
    <dataValidation allowBlank="1" showInputMessage="1" showErrorMessage="1" sqref="K15:K16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6:P133"/>
  <sheetViews>
    <sheetView showGridLines="0" showRowColHeaders="0" topLeftCell="A115" zoomScale="75" zoomScaleNormal="75" workbookViewId="0">
      <selection activeCell="K130" sqref="K130"/>
    </sheetView>
  </sheetViews>
  <sheetFormatPr defaultRowHeight="1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>
      <c r="B6" s="205" t="s">
        <v>210</v>
      </c>
      <c r="C6" s="205"/>
      <c r="D6" s="205"/>
    </row>
    <row r="7" spans="2:16" ht="18.75" customHeight="1">
      <c r="B7" s="1"/>
    </row>
    <row r="8" spans="2:16" s="54" customFormat="1" ht="26.25" customHeight="1">
      <c r="B8" s="50" t="s">
        <v>1</v>
      </c>
      <c r="C8" s="50"/>
      <c r="D8" s="51" t="s">
        <v>211</v>
      </c>
      <c r="E8" s="52"/>
      <c r="F8" s="53"/>
      <c r="G8" s="53"/>
      <c r="K8" s="53"/>
      <c r="L8" s="53"/>
      <c r="M8" s="53"/>
    </row>
    <row r="9" spans="2:16" s="54" customFormat="1" ht="26.25" customHeight="1">
      <c r="B9" s="50" t="s">
        <v>2</v>
      </c>
      <c r="C9" s="50"/>
      <c r="D9" s="7" t="s">
        <v>212</v>
      </c>
      <c r="E9" s="8"/>
      <c r="F9" s="10"/>
      <c r="G9" s="53"/>
      <c r="K9" s="53"/>
      <c r="L9" s="53"/>
      <c r="M9" s="53"/>
    </row>
    <row r="10" spans="2:16" s="54" customFormat="1" ht="26.25" customHeight="1">
      <c r="B10" s="50"/>
      <c r="C10" s="50"/>
      <c r="D10" s="9"/>
      <c r="E10" s="10"/>
      <c r="F10" s="10"/>
      <c r="G10" s="53"/>
      <c r="K10" s="53"/>
      <c r="L10" s="53"/>
      <c r="M10" s="53"/>
    </row>
    <row r="11" spans="2:16" s="54" customFormat="1" ht="26.25" customHeight="1">
      <c r="B11" s="11" t="s">
        <v>4</v>
      </c>
      <c r="C11" s="12"/>
      <c r="D11" s="9"/>
      <c r="E11" s="10"/>
      <c r="F11" s="10"/>
      <c r="G11" s="53"/>
      <c r="K11" s="53"/>
      <c r="L11" s="53"/>
      <c r="M11" s="53"/>
    </row>
    <row r="12" spans="2:16" s="54" customFormat="1" ht="19.149999999999999" customHeight="1"/>
    <row r="13" spans="2:16" ht="47.25">
      <c r="B13" s="206" t="s">
        <v>5</v>
      </c>
      <c r="C13" s="207"/>
      <c r="D13" s="208"/>
      <c r="E13" s="45" t="s">
        <v>6</v>
      </c>
      <c r="F13" s="45" t="s">
        <v>7</v>
      </c>
      <c r="G13" s="45" t="s">
        <v>8</v>
      </c>
      <c r="H13" s="45" t="s">
        <v>9</v>
      </c>
      <c r="I13" s="45" t="s">
        <v>10</v>
      </c>
      <c r="J13" s="45" t="s">
        <v>11</v>
      </c>
      <c r="K13" s="45" t="s">
        <v>12</v>
      </c>
      <c r="L13" s="45" t="s">
        <v>13</v>
      </c>
      <c r="M13" s="45" t="s">
        <v>14</v>
      </c>
      <c r="N13" s="46"/>
      <c r="P13" s="47">
        <v>39173</v>
      </c>
    </row>
    <row r="14" spans="2:16" ht="31.5">
      <c r="B14" s="57" t="s">
        <v>15</v>
      </c>
      <c r="C14" s="58" t="s">
        <v>16</v>
      </c>
      <c r="D14" s="58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P14" s="47">
        <v>39203</v>
      </c>
    </row>
    <row r="15" spans="2:16" ht="90.75">
      <c r="B15" s="100">
        <v>42095</v>
      </c>
      <c r="C15" s="88"/>
      <c r="D15" s="88"/>
      <c r="E15" s="63" t="s">
        <v>213</v>
      </c>
      <c r="F15" s="63" t="s">
        <v>214</v>
      </c>
      <c r="G15" s="34">
        <v>17</v>
      </c>
      <c r="H15" s="110"/>
      <c r="I15" s="110"/>
      <c r="J15" s="110"/>
      <c r="K15" s="111"/>
      <c r="L15" s="111"/>
      <c r="M15" s="111"/>
      <c r="P15" s="47">
        <v>39234</v>
      </c>
    </row>
    <row r="16" spans="2:16" ht="60.75">
      <c r="B16" s="100">
        <v>42096</v>
      </c>
      <c r="C16" s="88"/>
      <c r="D16" s="88"/>
      <c r="E16" s="63" t="s">
        <v>215</v>
      </c>
      <c r="F16" s="63" t="s">
        <v>216</v>
      </c>
      <c r="G16" s="34">
        <v>18</v>
      </c>
      <c r="H16" s="110"/>
      <c r="I16" s="110"/>
      <c r="J16" s="110"/>
      <c r="K16" s="111"/>
      <c r="L16" s="111"/>
      <c r="M16" s="111"/>
      <c r="P16" s="47"/>
    </row>
    <row r="17" spans="2:16" ht="75.75">
      <c r="B17" s="100">
        <v>42102</v>
      </c>
      <c r="C17" s="88"/>
      <c r="D17" s="88"/>
      <c r="E17" s="63" t="s">
        <v>217</v>
      </c>
      <c r="F17" s="63" t="s">
        <v>218</v>
      </c>
      <c r="G17" s="34">
        <v>17</v>
      </c>
      <c r="H17" s="110"/>
      <c r="I17" s="110"/>
      <c r="J17" s="110"/>
      <c r="K17" s="111"/>
      <c r="L17" s="111"/>
      <c r="M17" s="111"/>
      <c r="P17" s="47"/>
    </row>
    <row r="18" spans="2:16" ht="30.75">
      <c r="B18" s="100">
        <v>42104</v>
      </c>
      <c r="C18" s="88"/>
      <c r="D18" s="88"/>
      <c r="E18" s="63" t="s">
        <v>219</v>
      </c>
      <c r="F18" s="63" t="s">
        <v>131</v>
      </c>
      <c r="G18" s="34">
        <v>10</v>
      </c>
      <c r="H18" s="110"/>
      <c r="I18" s="110"/>
      <c r="J18" s="110"/>
      <c r="K18" s="111"/>
      <c r="L18" s="111"/>
      <c r="M18" s="111"/>
      <c r="P18" s="47"/>
    </row>
    <row r="19" spans="2:16" ht="75" customHeight="1">
      <c r="B19" s="100">
        <v>42108</v>
      </c>
      <c r="C19" s="88"/>
      <c r="D19" s="88"/>
      <c r="E19" s="63" t="s">
        <v>220</v>
      </c>
      <c r="F19" s="63" t="s">
        <v>221</v>
      </c>
      <c r="G19" s="34">
        <v>16</v>
      </c>
      <c r="H19" s="110"/>
      <c r="I19" s="110"/>
      <c r="J19" s="110"/>
      <c r="K19" s="111"/>
      <c r="L19" s="111"/>
      <c r="M19" s="111"/>
      <c r="P19" s="47"/>
    </row>
    <row r="20" spans="2:16" ht="24.95" customHeight="1">
      <c r="B20" s="100">
        <v>42114</v>
      </c>
      <c r="C20" s="88"/>
      <c r="D20" s="88"/>
      <c r="E20" s="63" t="s">
        <v>187</v>
      </c>
      <c r="F20" s="63" t="s">
        <v>131</v>
      </c>
      <c r="G20" s="34">
        <v>10</v>
      </c>
      <c r="H20" s="110"/>
      <c r="I20" s="110"/>
      <c r="J20" s="110"/>
      <c r="K20" s="111"/>
      <c r="L20" s="111"/>
      <c r="M20" s="111"/>
      <c r="P20" s="47"/>
    </row>
    <row r="21" spans="2:16" ht="60.75">
      <c r="B21" s="100">
        <v>42116</v>
      </c>
      <c r="C21" s="88"/>
      <c r="D21" s="88"/>
      <c r="E21" s="63" t="s">
        <v>222</v>
      </c>
      <c r="F21" s="63" t="s">
        <v>221</v>
      </c>
      <c r="G21" s="34">
        <v>16</v>
      </c>
      <c r="H21" s="110"/>
      <c r="I21" s="110"/>
      <c r="J21" s="110"/>
      <c r="K21" s="111"/>
      <c r="L21" s="111"/>
      <c r="M21" s="111"/>
      <c r="P21" s="47"/>
    </row>
    <row r="22" spans="2:16" ht="45.75">
      <c r="B22" s="100">
        <v>42117</v>
      </c>
      <c r="C22" s="88"/>
      <c r="D22" s="88"/>
      <c r="E22" s="63" t="s">
        <v>223</v>
      </c>
      <c r="F22" s="63" t="s">
        <v>131</v>
      </c>
      <c r="G22" s="34">
        <v>10</v>
      </c>
      <c r="H22" s="110"/>
      <c r="I22" s="110"/>
      <c r="J22" s="110"/>
      <c r="K22" s="111"/>
      <c r="L22" s="111"/>
      <c r="M22" s="111"/>
      <c r="P22" s="47"/>
    </row>
    <row r="23" spans="2:16" ht="45.75">
      <c r="B23" s="100">
        <v>42121</v>
      </c>
      <c r="C23" s="88"/>
      <c r="D23" s="88"/>
      <c r="E23" s="63" t="s">
        <v>224</v>
      </c>
      <c r="F23" s="63" t="s">
        <v>225</v>
      </c>
      <c r="G23" s="34">
        <v>18</v>
      </c>
      <c r="H23" s="110"/>
      <c r="I23" s="110"/>
      <c r="J23" s="110"/>
      <c r="K23" s="111"/>
      <c r="L23" s="111"/>
      <c r="M23" s="111"/>
      <c r="P23" s="47"/>
    </row>
    <row r="24" spans="2:16" ht="24.95" customHeight="1">
      <c r="B24" s="100">
        <v>42122</v>
      </c>
      <c r="C24" s="88"/>
      <c r="D24" s="88"/>
      <c r="E24" s="101" t="s">
        <v>226</v>
      </c>
      <c r="F24" s="63" t="s">
        <v>131</v>
      </c>
      <c r="G24" s="34">
        <v>10</v>
      </c>
      <c r="H24" s="110"/>
      <c r="I24" s="110"/>
      <c r="J24" s="110"/>
      <c r="K24" s="111"/>
      <c r="L24" s="111"/>
      <c r="M24" s="111"/>
      <c r="P24" s="47"/>
    </row>
    <row r="25" spans="2:16" ht="24.95" customHeight="1">
      <c r="B25" s="100">
        <v>42124</v>
      </c>
      <c r="C25" s="88"/>
      <c r="D25" s="88"/>
      <c r="E25" s="63" t="s">
        <v>132</v>
      </c>
      <c r="F25" s="63" t="s">
        <v>131</v>
      </c>
      <c r="G25" s="34">
        <v>10</v>
      </c>
      <c r="H25" s="110"/>
      <c r="I25" s="110"/>
      <c r="J25" s="110"/>
      <c r="K25" s="111"/>
      <c r="L25" s="111"/>
      <c r="M25" s="111"/>
      <c r="P25" s="47"/>
    </row>
    <row r="26" spans="2:16" ht="45.75">
      <c r="B26" s="100">
        <v>42128</v>
      </c>
      <c r="C26" s="88"/>
      <c r="D26" s="88"/>
      <c r="E26" s="63" t="s">
        <v>227</v>
      </c>
      <c r="F26" s="63" t="s">
        <v>228</v>
      </c>
      <c r="G26" s="34">
        <v>19</v>
      </c>
      <c r="H26" s="110"/>
      <c r="I26" s="110"/>
      <c r="J26" s="110"/>
      <c r="K26" s="111"/>
      <c r="L26" s="111"/>
      <c r="M26" s="111"/>
      <c r="P26" s="47"/>
    </row>
    <row r="27" spans="2:16" ht="60.75">
      <c r="B27" s="100">
        <v>42129</v>
      </c>
      <c r="C27" s="88"/>
      <c r="D27" s="88"/>
      <c r="E27" s="63" t="s">
        <v>229</v>
      </c>
      <c r="F27" s="63" t="s">
        <v>131</v>
      </c>
      <c r="G27" s="34">
        <v>10</v>
      </c>
      <c r="H27" s="110"/>
      <c r="I27" s="110"/>
      <c r="J27" s="110"/>
      <c r="K27" s="111"/>
      <c r="L27" s="111"/>
      <c r="M27" s="111"/>
      <c r="P27" s="47"/>
    </row>
    <row r="28" spans="2:16" ht="30.75">
      <c r="B28" s="100">
        <v>42130</v>
      </c>
      <c r="C28" s="88"/>
      <c r="D28" s="88"/>
      <c r="E28" s="63" t="s">
        <v>230</v>
      </c>
      <c r="F28" s="63" t="s">
        <v>231</v>
      </c>
      <c r="G28" s="34">
        <v>18</v>
      </c>
      <c r="H28" s="110"/>
      <c r="I28" s="110"/>
      <c r="J28" s="110"/>
      <c r="K28" s="111"/>
      <c r="L28" s="111"/>
      <c r="M28" s="111"/>
      <c r="P28" s="47"/>
    </row>
    <row r="29" spans="2:16" ht="75.75">
      <c r="B29" s="100">
        <v>42135</v>
      </c>
      <c r="C29" s="88"/>
      <c r="D29" s="88"/>
      <c r="E29" s="63" t="s">
        <v>232</v>
      </c>
      <c r="F29" s="63" t="s">
        <v>233</v>
      </c>
      <c r="G29" s="34">
        <v>32</v>
      </c>
      <c r="H29" s="110"/>
      <c r="I29" s="110"/>
      <c r="J29" s="110"/>
      <c r="K29" s="111"/>
      <c r="L29" s="111"/>
      <c r="M29" s="111"/>
      <c r="P29" s="47"/>
    </row>
    <row r="30" spans="2:16" ht="90.75">
      <c r="B30" s="100">
        <v>42136</v>
      </c>
      <c r="C30" s="88"/>
      <c r="D30" s="88"/>
      <c r="E30" s="63" t="s">
        <v>234</v>
      </c>
      <c r="F30" s="63" t="s">
        <v>235</v>
      </c>
      <c r="G30" s="34">
        <v>17</v>
      </c>
      <c r="H30" s="110"/>
      <c r="I30" s="110"/>
      <c r="J30" s="110"/>
      <c r="K30" s="111"/>
      <c r="L30" s="111"/>
      <c r="M30" s="111"/>
      <c r="P30" s="47"/>
    </row>
    <row r="31" spans="2:16" ht="150.75">
      <c r="B31" s="100">
        <v>42137</v>
      </c>
      <c r="C31" s="88"/>
      <c r="D31" s="88"/>
      <c r="E31" s="63" t="s">
        <v>236</v>
      </c>
      <c r="F31" s="63" t="s">
        <v>237</v>
      </c>
      <c r="G31" s="34">
        <v>20</v>
      </c>
      <c r="H31" s="110"/>
      <c r="I31" s="110"/>
      <c r="J31" s="110"/>
      <c r="K31" s="111"/>
      <c r="L31" s="111"/>
      <c r="M31" s="111"/>
      <c r="P31" s="47"/>
    </row>
    <row r="32" spans="2:16" ht="27" customHeight="1">
      <c r="B32" s="100">
        <v>42139</v>
      </c>
      <c r="C32" s="88"/>
      <c r="D32" s="88"/>
      <c r="E32" s="63" t="s">
        <v>238</v>
      </c>
      <c r="F32" s="63" t="s">
        <v>239</v>
      </c>
      <c r="G32" s="34">
        <v>17</v>
      </c>
      <c r="H32" s="110"/>
      <c r="I32" s="110"/>
      <c r="J32" s="110"/>
      <c r="K32" s="111"/>
      <c r="L32" s="111"/>
      <c r="M32" s="111"/>
      <c r="P32" s="47"/>
    </row>
    <row r="33" spans="2:16" ht="45.75">
      <c r="B33" s="100">
        <v>42142</v>
      </c>
      <c r="C33" s="88"/>
      <c r="D33" s="88"/>
      <c r="E33" s="63" t="s">
        <v>240</v>
      </c>
      <c r="F33" s="63" t="s">
        <v>241</v>
      </c>
      <c r="G33" s="34">
        <v>10</v>
      </c>
      <c r="H33" s="110"/>
      <c r="I33" s="110"/>
      <c r="J33" s="110"/>
      <c r="K33" s="111"/>
      <c r="L33" s="111"/>
      <c r="M33" s="111"/>
      <c r="P33" s="47"/>
    </row>
    <row r="34" spans="2:16" ht="30.75">
      <c r="B34" s="100">
        <v>42143</v>
      </c>
      <c r="C34" s="88"/>
      <c r="D34" s="88"/>
      <c r="E34" s="63" t="s">
        <v>138</v>
      </c>
      <c r="F34" s="63" t="s">
        <v>131</v>
      </c>
      <c r="G34" s="34">
        <v>10</v>
      </c>
      <c r="H34" s="110"/>
      <c r="I34" s="110"/>
      <c r="J34" s="110"/>
      <c r="K34" s="111"/>
      <c r="L34" s="111"/>
      <c r="M34" s="111"/>
      <c r="P34" s="47"/>
    </row>
    <row r="35" spans="2:16" ht="30.75">
      <c r="B35" s="100">
        <v>42144</v>
      </c>
      <c r="C35" s="88"/>
      <c r="D35" s="88"/>
      <c r="E35" s="63" t="s">
        <v>242</v>
      </c>
      <c r="F35" s="63" t="s">
        <v>131</v>
      </c>
      <c r="G35" s="34">
        <v>10</v>
      </c>
      <c r="H35" s="110"/>
      <c r="I35" s="110"/>
      <c r="J35" s="110"/>
      <c r="K35" s="111"/>
      <c r="L35" s="111"/>
      <c r="M35" s="111"/>
      <c r="P35" s="47"/>
    </row>
    <row r="36" spans="2:16" ht="45.75">
      <c r="B36" s="100">
        <v>42145</v>
      </c>
      <c r="C36" s="88"/>
      <c r="D36" s="88"/>
      <c r="E36" s="63" t="s">
        <v>243</v>
      </c>
      <c r="F36" s="63" t="s">
        <v>244</v>
      </c>
      <c r="G36" s="34">
        <v>24</v>
      </c>
      <c r="H36" s="110"/>
      <c r="I36" s="110"/>
      <c r="J36" s="110"/>
      <c r="K36" s="111"/>
      <c r="L36" s="111"/>
      <c r="M36" s="111"/>
      <c r="P36" s="47"/>
    </row>
    <row r="37" spans="2:16" ht="24.95" customHeight="1">
      <c r="B37" s="100">
        <v>42147</v>
      </c>
      <c r="C37" s="88"/>
      <c r="D37" s="88"/>
      <c r="E37" s="63" t="s">
        <v>245</v>
      </c>
      <c r="F37" s="63" t="s">
        <v>221</v>
      </c>
      <c r="G37" s="34">
        <v>16</v>
      </c>
      <c r="H37" s="110"/>
      <c r="I37" s="110"/>
      <c r="J37" s="110"/>
      <c r="K37" s="111"/>
      <c r="L37" s="111"/>
      <c r="M37" s="111"/>
      <c r="P37" s="47"/>
    </row>
    <row r="38" spans="2:16" ht="60.75">
      <c r="B38" s="100">
        <v>42150</v>
      </c>
      <c r="C38" s="88"/>
      <c r="D38" s="88"/>
      <c r="E38" s="63" t="s">
        <v>246</v>
      </c>
      <c r="F38" s="63" t="s">
        <v>247</v>
      </c>
      <c r="G38" s="34">
        <v>17</v>
      </c>
      <c r="H38" s="110"/>
      <c r="I38" s="110"/>
      <c r="J38" s="110"/>
      <c r="K38" s="111"/>
      <c r="L38" s="111"/>
      <c r="M38" s="111"/>
      <c r="P38" s="47"/>
    </row>
    <row r="39" spans="2:16" ht="24.95" customHeight="1">
      <c r="B39" s="100">
        <v>42151</v>
      </c>
      <c r="C39" s="88"/>
      <c r="D39" s="88"/>
      <c r="E39" s="63" t="s">
        <v>248</v>
      </c>
      <c r="F39" s="63" t="s">
        <v>131</v>
      </c>
      <c r="G39" s="34">
        <v>10</v>
      </c>
      <c r="H39" s="110"/>
      <c r="I39" s="110"/>
      <c r="J39" s="110"/>
      <c r="K39" s="111"/>
      <c r="L39" s="111"/>
      <c r="M39" s="111"/>
      <c r="P39" s="47"/>
    </row>
    <row r="40" spans="2:16" ht="24.95" customHeight="1">
      <c r="B40" s="100">
        <v>42152</v>
      </c>
      <c r="C40" s="88"/>
      <c r="D40" s="88"/>
      <c r="E40" s="63" t="s">
        <v>132</v>
      </c>
      <c r="F40" s="63" t="s">
        <v>131</v>
      </c>
      <c r="G40" s="34">
        <v>10</v>
      </c>
      <c r="H40" s="110"/>
      <c r="I40" s="110"/>
      <c r="J40" s="110"/>
      <c r="K40" s="111"/>
      <c r="L40" s="111"/>
      <c r="M40" s="111"/>
      <c r="P40" s="47"/>
    </row>
    <row r="41" spans="2:16" ht="45.75">
      <c r="B41" s="100">
        <v>42156</v>
      </c>
      <c r="C41" s="88"/>
      <c r="D41" s="88"/>
      <c r="E41" s="63" t="s">
        <v>249</v>
      </c>
      <c r="F41" s="63" t="s">
        <v>250</v>
      </c>
      <c r="G41" s="34">
        <v>19</v>
      </c>
      <c r="H41" s="110"/>
      <c r="I41" s="110"/>
      <c r="J41" s="110"/>
      <c r="K41" s="111"/>
      <c r="L41" s="111"/>
      <c r="M41" s="111"/>
      <c r="P41" s="47"/>
    </row>
    <row r="42" spans="2:16" ht="60.75">
      <c r="B42" s="100">
        <v>42157</v>
      </c>
      <c r="C42" s="88"/>
      <c r="D42" s="88"/>
      <c r="E42" s="63" t="s">
        <v>251</v>
      </c>
      <c r="F42" s="63" t="s">
        <v>252</v>
      </c>
      <c r="G42" s="34">
        <v>22</v>
      </c>
      <c r="H42" s="110"/>
      <c r="I42" s="110"/>
      <c r="J42" s="110"/>
      <c r="K42" s="111"/>
      <c r="L42" s="111"/>
      <c r="M42" s="111"/>
      <c r="P42" s="47"/>
    </row>
    <row r="43" spans="2:16" ht="60.75">
      <c r="B43" s="100">
        <v>42158</v>
      </c>
      <c r="C43" s="88"/>
      <c r="D43" s="88"/>
      <c r="E43" s="63" t="s">
        <v>253</v>
      </c>
      <c r="F43" s="63" t="s">
        <v>254</v>
      </c>
      <c r="G43" s="34">
        <v>17</v>
      </c>
      <c r="H43" s="110"/>
      <c r="I43" s="110"/>
      <c r="J43" s="110"/>
      <c r="K43" s="111"/>
      <c r="L43" s="111"/>
      <c r="M43" s="111"/>
      <c r="P43" s="47"/>
    </row>
    <row r="44" spans="2:16" ht="30.75">
      <c r="B44" s="100">
        <v>42159</v>
      </c>
      <c r="C44" s="88"/>
      <c r="D44" s="88"/>
      <c r="E44" s="63" t="s">
        <v>255</v>
      </c>
      <c r="F44" s="63" t="s">
        <v>131</v>
      </c>
      <c r="G44" s="34">
        <v>10</v>
      </c>
      <c r="H44" s="110"/>
      <c r="I44" s="110"/>
      <c r="J44" s="110"/>
      <c r="K44" s="111"/>
      <c r="L44" s="111"/>
      <c r="M44" s="111"/>
      <c r="P44" s="47"/>
    </row>
    <row r="45" spans="2:16" ht="60.75">
      <c r="B45" s="100">
        <v>42163</v>
      </c>
      <c r="C45" s="88"/>
      <c r="D45" s="88"/>
      <c r="E45" s="63" t="s">
        <v>256</v>
      </c>
      <c r="F45" s="63" t="s">
        <v>257</v>
      </c>
      <c r="G45" s="34">
        <v>20</v>
      </c>
      <c r="H45" s="110"/>
      <c r="I45" s="110"/>
      <c r="J45" s="110"/>
      <c r="K45" s="111"/>
      <c r="L45" s="111"/>
      <c r="M45" s="111"/>
      <c r="P45" s="47"/>
    </row>
    <row r="46" spans="2:16" ht="45.75">
      <c r="B46" s="100">
        <v>42164</v>
      </c>
      <c r="C46" s="88"/>
      <c r="D46" s="88"/>
      <c r="E46" s="63" t="s">
        <v>258</v>
      </c>
      <c r="F46" s="63" t="s">
        <v>259</v>
      </c>
      <c r="G46" s="34">
        <v>18</v>
      </c>
      <c r="H46" s="110"/>
      <c r="I46" s="110"/>
      <c r="J46" s="110"/>
      <c r="K46" s="111"/>
      <c r="L46" s="111"/>
      <c r="M46" s="111"/>
      <c r="P46" s="47"/>
    </row>
    <row r="47" spans="2:16" ht="45.75">
      <c r="B47" s="100">
        <v>42165</v>
      </c>
      <c r="C47" s="88"/>
      <c r="D47" s="88"/>
      <c r="E47" s="63" t="s">
        <v>260</v>
      </c>
      <c r="F47" s="63" t="s">
        <v>261</v>
      </c>
      <c r="G47" s="34">
        <v>17</v>
      </c>
      <c r="H47" s="110"/>
      <c r="I47" s="110"/>
      <c r="J47" s="110"/>
      <c r="K47" s="111"/>
      <c r="L47" s="111"/>
      <c r="M47" s="111"/>
      <c r="P47" s="47"/>
    </row>
    <row r="48" spans="2:16" ht="75.75">
      <c r="B48" s="100">
        <v>42166</v>
      </c>
      <c r="C48" s="88"/>
      <c r="D48" s="88"/>
      <c r="E48" s="63" t="s">
        <v>262</v>
      </c>
      <c r="F48" s="63" t="s">
        <v>263</v>
      </c>
      <c r="G48" s="34">
        <v>10</v>
      </c>
      <c r="H48" s="110"/>
      <c r="I48" s="110"/>
      <c r="J48" s="110"/>
      <c r="K48" s="111"/>
      <c r="L48" s="111"/>
      <c r="M48" s="111"/>
      <c r="P48" s="47"/>
    </row>
    <row r="49" spans="2:16" ht="30.75">
      <c r="B49" s="100">
        <v>42167</v>
      </c>
      <c r="C49" s="88"/>
      <c r="D49" s="88"/>
      <c r="E49" s="63" t="s">
        <v>264</v>
      </c>
      <c r="F49" s="63" t="s">
        <v>265</v>
      </c>
      <c r="G49" s="34">
        <v>16</v>
      </c>
      <c r="H49" s="110"/>
      <c r="I49" s="110"/>
      <c r="J49" s="110"/>
      <c r="K49" s="111"/>
      <c r="L49" s="111"/>
      <c r="M49" s="111"/>
      <c r="P49" s="47"/>
    </row>
    <row r="50" spans="2:16" ht="30.75">
      <c r="B50" s="100">
        <v>42170</v>
      </c>
      <c r="C50" s="88"/>
      <c r="D50" s="88"/>
      <c r="E50" s="63" t="s">
        <v>266</v>
      </c>
      <c r="F50" s="63" t="s">
        <v>267</v>
      </c>
      <c r="G50" s="34">
        <v>17</v>
      </c>
      <c r="H50" s="110"/>
      <c r="I50" s="110"/>
      <c r="J50" s="110"/>
      <c r="K50" s="111"/>
      <c r="L50" s="111"/>
      <c r="M50" s="111"/>
      <c r="P50" s="47"/>
    </row>
    <row r="51" spans="2:16" ht="30.75">
      <c r="B51" s="100">
        <v>42171</v>
      </c>
      <c r="C51" s="88"/>
      <c r="D51" s="88"/>
      <c r="E51" s="63" t="s">
        <v>268</v>
      </c>
      <c r="F51" s="63" t="s">
        <v>131</v>
      </c>
      <c r="G51" s="34">
        <v>10</v>
      </c>
      <c r="H51" s="110"/>
      <c r="I51" s="110"/>
      <c r="J51" s="110"/>
      <c r="K51" s="111"/>
      <c r="L51" s="111"/>
      <c r="M51" s="111"/>
      <c r="P51" s="47"/>
    </row>
    <row r="52" spans="2:16" ht="150.75">
      <c r="B52" s="100">
        <v>42172</v>
      </c>
      <c r="C52" s="88"/>
      <c r="D52" s="88"/>
      <c r="E52" s="63" t="s">
        <v>269</v>
      </c>
      <c r="F52" s="63" t="s">
        <v>270</v>
      </c>
      <c r="G52" s="34">
        <v>25</v>
      </c>
      <c r="H52" s="110"/>
      <c r="I52" s="110"/>
      <c r="J52" s="110"/>
      <c r="K52" s="111"/>
      <c r="L52" s="111"/>
      <c r="M52" s="111"/>
      <c r="P52" s="47"/>
    </row>
    <row r="53" spans="2:16" ht="60.75">
      <c r="B53" s="100">
        <v>42173</v>
      </c>
      <c r="C53" s="88"/>
      <c r="D53" s="88"/>
      <c r="E53" s="63" t="s">
        <v>271</v>
      </c>
      <c r="F53" s="63" t="s">
        <v>272</v>
      </c>
      <c r="G53" s="34">
        <v>27</v>
      </c>
      <c r="H53" s="110"/>
      <c r="I53" s="110"/>
      <c r="J53" s="110"/>
      <c r="K53" s="111"/>
      <c r="L53" s="111"/>
      <c r="M53" s="111"/>
      <c r="P53" s="47"/>
    </row>
    <row r="54" spans="2:16" ht="30.75">
      <c r="B54" s="100">
        <v>42174</v>
      </c>
      <c r="C54" s="88"/>
      <c r="D54" s="88"/>
      <c r="E54" s="63" t="s">
        <v>273</v>
      </c>
      <c r="F54" s="63" t="s">
        <v>131</v>
      </c>
      <c r="G54" s="34">
        <v>10</v>
      </c>
      <c r="H54" s="110"/>
      <c r="I54" s="110"/>
      <c r="J54" s="110"/>
      <c r="K54" s="111"/>
      <c r="L54" s="111"/>
      <c r="M54" s="111"/>
      <c r="P54" s="47"/>
    </row>
    <row r="55" spans="2:16" ht="30" customHeight="1">
      <c r="B55" s="100">
        <v>42177</v>
      </c>
      <c r="C55" s="88"/>
      <c r="D55" s="88"/>
      <c r="E55" s="63" t="s">
        <v>274</v>
      </c>
      <c r="F55" s="63" t="s">
        <v>131</v>
      </c>
      <c r="G55" s="34">
        <v>10</v>
      </c>
      <c r="H55" s="110"/>
      <c r="I55" s="110"/>
      <c r="J55" s="110"/>
      <c r="K55" s="111"/>
      <c r="L55" s="111"/>
      <c r="M55" s="111"/>
      <c r="P55" s="47"/>
    </row>
    <row r="56" spans="2:16" ht="30" customHeight="1">
      <c r="B56" s="100">
        <v>42178</v>
      </c>
      <c r="C56" s="88"/>
      <c r="D56" s="88"/>
      <c r="E56" s="63" t="s">
        <v>187</v>
      </c>
      <c r="F56" s="63" t="s">
        <v>131</v>
      </c>
      <c r="G56" s="34">
        <v>10</v>
      </c>
      <c r="H56" s="110"/>
      <c r="I56" s="110"/>
      <c r="J56" s="110"/>
      <c r="K56" s="111"/>
      <c r="L56" s="111"/>
      <c r="M56" s="111"/>
      <c r="P56" s="47"/>
    </row>
    <row r="57" spans="2:16" ht="105.75">
      <c r="B57" s="100">
        <v>42179</v>
      </c>
      <c r="C57" s="88"/>
      <c r="D57" s="88"/>
      <c r="E57" s="63" t="s">
        <v>275</v>
      </c>
      <c r="F57" s="63" t="s">
        <v>276</v>
      </c>
      <c r="G57" s="34">
        <v>21</v>
      </c>
      <c r="H57" s="110"/>
      <c r="I57" s="110"/>
      <c r="J57" s="110"/>
      <c r="K57" s="111"/>
      <c r="L57" s="111"/>
      <c r="M57" s="111"/>
      <c r="P57" s="47"/>
    </row>
    <row r="58" spans="2:16" ht="30" customHeight="1">
      <c r="B58" s="100">
        <v>42180</v>
      </c>
      <c r="C58" s="88"/>
      <c r="D58" s="88"/>
      <c r="E58" s="63" t="s">
        <v>132</v>
      </c>
      <c r="F58" s="63" t="s">
        <v>131</v>
      </c>
      <c r="G58" s="34">
        <v>10</v>
      </c>
      <c r="H58" s="110"/>
      <c r="I58" s="110"/>
      <c r="J58" s="110"/>
      <c r="K58" s="111"/>
      <c r="L58" s="111"/>
      <c r="M58" s="111"/>
      <c r="P58" s="47"/>
    </row>
    <row r="59" spans="2:16" ht="60.75">
      <c r="B59" s="100">
        <v>42181</v>
      </c>
      <c r="C59" s="88"/>
      <c r="D59" s="88"/>
      <c r="E59" s="63" t="s">
        <v>277</v>
      </c>
      <c r="F59" s="63" t="s">
        <v>278</v>
      </c>
      <c r="G59" s="34">
        <v>16</v>
      </c>
      <c r="H59" s="110"/>
      <c r="I59" s="110"/>
      <c r="J59" s="110"/>
      <c r="K59" s="111"/>
      <c r="L59" s="111"/>
      <c r="M59" s="111"/>
      <c r="P59" s="47"/>
    </row>
    <row r="60" spans="2:16" ht="60.75">
      <c r="B60" s="100">
        <v>42185</v>
      </c>
      <c r="C60" s="88"/>
      <c r="D60" s="88"/>
      <c r="E60" s="63" t="s">
        <v>279</v>
      </c>
      <c r="F60" s="63" t="s">
        <v>280</v>
      </c>
      <c r="G60" s="34">
        <v>17</v>
      </c>
      <c r="H60" s="110"/>
      <c r="I60" s="110"/>
      <c r="J60" s="110"/>
      <c r="K60" s="111"/>
      <c r="L60" s="111"/>
      <c r="M60" s="111"/>
      <c r="P60" s="47"/>
    </row>
    <row r="61" spans="2:16" ht="30" customHeight="1">
      <c r="B61" s="100">
        <v>42187</v>
      </c>
      <c r="C61" s="88"/>
      <c r="D61" s="88"/>
      <c r="E61" s="63" t="s">
        <v>281</v>
      </c>
      <c r="F61" s="63" t="s">
        <v>282</v>
      </c>
      <c r="G61" s="34">
        <v>16</v>
      </c>
      <c r="H61" s="110"/>
      <c r="I61" s="110"/>
      <c r="J61" s="110"/>
      <c r="K61" s="111"/>
      <c r="L61" s="111"/>
      <c r="M61" s="111"/>
      <c r="P61" s="47"/>
    </row>
    <row r="62" spans="2:16" ht="30" customHeight="1">
      <c r="B62" s="100">
        <v>42192</v>
      </c>
      <c r="C62" s="88"/>
      <c r="D62" s="88"/>
      <c r="E62" s="63" t="s">
        <v>283</v>
      </c>
      <c r="F62" s="63" t="s">
        <v>231</v>
      </c>
      <c r="G62" s="34">
        <v>15</v>
      </c>
      <c r="H62" s="110"/>
      <c r="I62" s="110"/>
      <c r="J62" s="110"/>
      <c r="K62" s="111"/>
      <c r="L62" s="111"/>
      <c r="M62" s="111"/>
      <c r="P62" s="47"/>
    </row>
    <row r="63" spans="2:16" ht="24.95" customHeight="1">
      <c r="B63" s="100">
        <v>42201</v>
      </c>
      <c r="C63" s="88"/>
      <c r="D63" s="88"/>
      <c r="E63" s="63" t="s">
        <v>284</v>
      </c>
      <c r="F63" s="63" t="s">
        <v>131</v>
      </c>
      <c r="G63" s="34">
        <v>10</v>
      </c>
      <c r="H63" s="110"/>
      <c r="I63" s="110"/>
      <c r="J63" s="110"/>
      <c r="K63" s="111"/>
      <c r="L63" s="111"/>
      <c r="M63" s="111"/>
      <c r="P63" s="47"/>
    </row>
    <row r="64" spans="2:16" ht="24.95" customHeight="1">
      <c r="B64" s="100">
        <v>42206</v>
      </c>
      <c r="C64" s="88"/>
      <c r="D64" s="88"/>
      <c r="E64" s="63" t="s">
        <v>285</v>
      </c>
      <c r="F64" s="63" t="s">
        <v>286</v>
      </c>
      <c r="G64" s="34">
        <v>16</v>
      </c>
      <c r="H64" s="110"/>
      <c r="I64" s="110"/>
      <c r="J64" s="110"/>
      <c r="K64" s="111"/>
      <c r="L64" s="111"/>
      <c r="M64" s="111"/>
      <c r="P64" s="47"/>
    </row>
    <row r="65" spans="2:16" ht="24.95" customHeight="1">
      <c r="B65" s="100">
        <v>42212</v>
      </c>
      <c r="C65" s="88"/>
      <c r="D65" s="88"/>
      <c r="E65" s="63" t="s">
        <v>134</v>
      </c>
      <c r="F65" s="63" t="s">
        <v>131</v>
      </c>
      <c r="G65" s="34">
        <v>10</v>
      </c>
      <c r="H65" s="110"/>
      <c r="I65" s="110"/>
      <c r="J65" s="110"/>
      <c r="K65" s="111"/>
      <c r="L65" s="111"/>
      <c r="M65" s="111"/>
      <c r="P65" s="47"/>
    </row>
    <row r="66" spans="2:16" ht="60.75">
      <c r="B66" s="100">
        <v>42213</v>
      </c>
      <c r="C66" s="88"/>
      <c r="D66" s="88"/>
      <c r="E66" s="63" t="s">
        <v>287</v>
      </c>
      <c r="F66" s="63" t="s">
        <v>288</v>
      </c>
      <c r="G66" s="34">
        <v>10</v>
      </c>
      <c r="H66" s="110"/>
      <c r="I66" s="110"/>
      <c r="J66" s="110"/>
      <c r="K66" s="111"/>
      <c r="L66" s="111"/>
      <c r="M66" s="111"/>
      <c r="P66" s="47"/>
    </row>
    <row r="67" spans="2:16" ht="29.1" customHeight="1">
      <c r="B67" s="100">
        <v>42248</v>
      </c>
      <c r="C67" s="88"/>
      <c r="D67" s="88"/>
      <c r="E67" s="63" t="s">
        <v>289</v>
      </c>
      <c r="F67" s="63" t="s">
        <v>290</v>
      </c>
      <c r="G67" s="34">
        <v>19</v>
      </c>
      <c r="H67" s="110"/>
      <c r="I67" s="110"/>
      <c r="J67" s="110"/>
      <c r="K67" s="111"/>
      <c r="L67" s="111"/>
      <c r="M67" s="111"/>
      <c r="P67" s="47"/>
    </row>
    <row r="68" spans="2:16" ht="120.75">
      <c r="B68" s="100">
        <v>42249</v>
      </c>
      <c r="C68" s="88"/>
      <c r="D68" s="88"/>
      <c r="E68" s="63" t="s">
        <v>291</v>
      </c>
      <c r="F68" s="63" t="s">
        <v>292</v>
      </c>
      <c r="G68" s="34">
        <v>23</v>
      </c>
      <c r="H68" s="110"/>
      <c r="I68" s="110"/>
      <c r="J68" s="110"/>
      <c r="K68" s="111"/>
      <c r="L68" s="111"/>
      <c r="M68" s="111"/>
      <c r="P68" s="47"/>
    </row>
    <row r="69" spans="2:16" ht="29.1" customHeight="1">
      <c r="B69" s="100">
        <v>42250</v>
      </c>
      <c r="C69" s="88"/>
      <c r="D69" s="88"/>
      <c r="E69" s="63" t="s">
        <v>293</v>
      </c>
      <c r="F69" s="63" t="s">
        <v>294</v>
      </c>
      <c r="G69" s="34">
        <v>8</v>
      </c>
      <c r="H69" s="110"/>
      <c r="I69" s="110"/>
      <c r="J69" s="110"/>
      <c r="K69" s="111"/>
      <c r="L69" s="111"/>
      <c r="M69" s="111"/>
      <c r="P69" s="47"/>
    </row>
    <row r="70" spans="2:16" ht="60.75">
      <c r="B70" s="100">
        <v>42254</v>
      </c>
      <c r="C70" s="88"/>
      <c r="D70" s="88"/>
      <c r="E70" s="63" t="s">
        <v>295</v>
      </c>
      <c r="F70" s="63" t="s">
        <v>296</v>
      </c>
      <c r="G70" s="34">
        <v>19</v>
      </c>
      <c r="H70" s="110"/>
      <c r="I70" s="110"/>
      <c r="J70" s="110"/>
      <c r="K70" s="111"/>
      <c r="L70" s="111"/>
      <c r="M70" s="111"/>
      <c r="P70" s="47"/>
    </row>
    <row r="71" spans="2:16" ht="60.75">
      <c r="B71" s="100">
        <v>42255</v>
      </c>
      <c r="C71" s="88"/>
      <c r="D71" s="88"/>
      <c r="E71" s="63" t="s">
        <v>297</v>
      </c>
      <c r="F71" s="63" t="s">
        <v>298</v>
      </c>
      <c r="G71" s="34">
        <v>18</v>
      </c>
      <c r="H71" s="110"/>
      <c r="I71" s="110"/>
      <c r="J71" s="110"/>
      <c r="K71" s="111"/>
      <c r="L71" s="111"/>
      <c r="M71" s="111"/>
      <c r="P71" s="47"/>
    </row>
    <row r="72" spans="2:16" ht="45.75">
      <c r="B72" s="100">
        <v>42257</v>
      </c>
      <c r="C72" s="88"/>
      <c r="D72" s="88"/>
      <c r="E72" s="63" t="s">
        <v>299</v>
      </c>
      <c r="F72" s="63" t="s">
        <v>241</v>
      </c>
      <c r="G72" s="34">
        <v>5</v>
      </c>
      <c r="H72" s="110"/>
      <c r="I72" s="110"/>
      <c r="J72" s="110"/>
      <c r="K72" s="111"/>
      <c r="L72" s="111"/>
      <c r="M72" s="111"/>
      <c r="P72" s="47"/>
    </row>
    <row r="73" spans="2:16" ht="45.75">
      <c r="B73" s="100">
        <v>42261</v>
      </c>
      <c r="C73" s="88"/>
      <c r="D73" s="88"/>
      <c r="E73" s="63" t="s">
        <v>300</v>
      </c>
      <c r="F73" s="63" t="s">
        <v>301</v>
      </c>
      <c r="G73" s="34">
        <v>20</v>
      </c>
      <c r="H73" s="110"/>
      <c r="I73" s="110"/>
      <c r="J73" s="110"/>
      <c r="K73" s="111"/>
      <c r="L73" s="111"/>
      <c r="M73" s="111"/>
      <c r="P73" s="47"/>
    </row>
    <row r="74" spans="2:16" ht="30.75">
      <c r="B74" s="100">
        <v>42262</v>
      </c>
      <c r="C74" s="88"/>
      <c r="D74" s="88"/>
      <c r="E74" s="63" t="s">
        <v>302</v>
      </c>
      <c r="F74" s="63" t="s">
        <v>184</v>
      </c>
      <c r="G74" s="34">
        <v>10</v>
      </c>
      <c r="H74" s="110"/>
      <c r="I74" s="110"/>
      <c r="J74" s="110"/>
      <c r="K74" s="111"/>
      <c r="L74" s="111"/>
      <c r="M74" s="111"/>
      <c r="P74" s="47"/>
    </row>
    <row r="75" spans="2:16" ht="45.75">
      <c r="B75" s="100">
        <v>42263</v>
      </c>
      <c r="C75" s="88"/>
      <c r="D75" s="88"/>
      <c r="E75" s="63" t="s">
        <v>303</v>
      </c>
      <c r="F75" s="63" t="s">
        <v>304</v>
      </c>
      <c r="G75" s="34">
        <v>10</v>
      </c>
      <c r="H75" s="110"/>
      <c r="I75" s="110"/>
      <c r="J75" s="110"/>
      <c r="K75" s="111"/>
      <c r="L75" s="111"/>
      <c r="M75" s="111"/>
      <c r="P75" s="47"/>
    </row>
    <row r="76" spans="2:16" ht="30.75">
      <c r="B76" s="100">
        <v>42264</v>
      </c>
      <c r="C76" s="88"/>
      <c r="D76" s="88"/>
      <c r="E76" s="63" t="s">
        <v>305</v>
      </c>
      <c r="F76" s="63" t="s">
        <v>184</v>
      </c>
      <c r="G76" s="34">
        <v>10</v>
      </c>
      <c r="H76" s="110"/>
      <c r="I76" s="110"/>
      <c r="J76" s="110"/>
      <c r="K76" s="111"/>
      <c r="L76" s="111"/>
      <c r="M76" s="111"/>
      <c r="P76" s="47"/>
    </row>
    <row r="77" spans="2:16" ht="29.1" customHeight="1">
      <c r="B77" s="100">
        <v>42265</v>
      </c>
      <c r="C77" s="88"/>
      <c r="D77" s="88"/>
      <c r="E77" s="63" t="s">
        <v>306</v>
      </c>
      <c r="F77" s="63" t="s">
        <v>131</v>
      </c>
      <c r="G77" s="34">
        <v>10</v>
      </c>
      <c r="H77" s="110"/>
      <c r="I77" s="110"/>
      <c r="J77" s="110"/>
      <c r="K77" s="111"/>
      <c r="L77" s="111"/>
      <c r="M77" s="111"/>
      <c r="P77" s="47"/>
    </row>
    <row r="78" spans="2:16" ht="30.75">
      <c r="B78" s="100">
        <v>42268</v>
      </c>
      <c r="C78" s="88"/>
      <c r="D78" s="88"/>
      <c r="E78" s="63" t="s">
        <v>307</v>
      </c>
      <c r="F78" s="63" t="s">
        <v>184</v>
      </c>
      <c r="G78" s="34">
        <v>10</v>
      </c>
      <c r="H78" s="110"/>
      <c r="I78" s="110"/>
      <c r="J78" s="110"/>
      <c r="K78" s="111"/>
      <c r="L78" s="111"/>
      <c r="M78" s="111"/>
      <c r="P78" s="47"/>
    </row>
    <row r="79" spans="2:16" ht="60.75">
      <c r="B79" s="100">
        <v>42269</v>
      </c>
      <c r="C79" s="88"/>
      <c r="D79" s="88"/>
      <c r="E79" s="63" t="s">
        <v>308</v>
      </c>
      <c r="F79" s="63" t="s">
        <v>309</v>
      </c>
      <c r="G79" s="34">
        <v>10</v>
      </c>
      <c r="H79" s="110"/>
      <c r="I79" s="110"/>
      <c r="J79" s="110"/>
      <c r="K79" s="111"/>
      <c r="L79" s="111"/>
      <c r="M79" s="111"/>
      <c r="P79" s="47"/>
    </row>
    <row r="80" spans="2:16" ht="45.75">
      <c r="B80" s="100">
        <v>42270</v>
      </c>
      <c r="C80" s="88"/>
      <c r="D80" s="88"/>
      <c r="E80" s="63" t="s">
        <v>310</v>
      </c>
      <c r="F80" s="63" t="s">
        <v>311</v>
      </c>
      <c r="G80" s="34">
        <v>29</v>
      </c>
      <c r="H80" s="110"/>
      <c r="I80" s="110"/>
      <c r="J80" s="110"/>
      <c r="K80" s="111"/>
      <c r="L80" s="111"/>
      <c r="M80" s="111"/>
      <c r="P80" s="47"/>
    </row>
    <row r="81" spans="2:16" ht="60.75">
      <c r="B81" s="100">
        <v>42275</v>
      </c>
      <c r="C81" s="88"/>
      <c r="D81" s="88"/>
      <c r="E81" s="63" t="s">
        <v>312</v>
      </c>
      <c r="F81" s="63" t="s">
        <v>313</v>
      </c>
      <c r="G81" s="34">
        <v>19</v>
      </c>
      <c r="H81" s="110"/>
      <c r="I81" s="110"/>
      <c r="J81" s="110"/>
      <c r="K81" s="111"/>
      <c r="L81" s="111"/>
      <c r="M81" s="111"/>
      <c r="P81" s="47"/>
    </row>
    <row r="82" spans="2:16" ht="29.1" customHeight="1">
      <c r="B82" s="100">
        <v>42276</v>
      </c>
      <c r="C82" s="88"/>
      <c r="D82" s="88"/>
      <c r="E82" s="63" t="s">
        <v>314</v>
      </c>
      <c r="F82" s="63" t="s">
        <v>131</v>
      </c>
      <c r="G82" s="34">
        <v>10</v>
      </c>
      <c r="H82" s="110"/>
      <c r="I82" s="110"/>
      <c r="J82" s="110"/>
      <c r="K82" s="111"/>
      <c r="L82" s="111"/>
      <c r="M82" s="111"/>
      <c r="P82" s="47"/>
    </row>
    <row r="83" spans="2:16" ht="30.75">
      <c r="B83" s="100">
        <v>42282</v>
      </c>
      <c r="C83" s="88"/>
      <c r="D83" s="88"/>
      <c r="E83" s="63" t="s">
        <v>315</v>
      </c>
      <c r="F83" s="63" t="s">
        <v>316</v>
      </c>
      <c r="G83" s="34">
        <v>19</v>
      </c>
      <c r="H83" s="110"/>
      <c r="I83" s="110"/>
      <c r="J83" s="110"/>
      <c r="K83" s="111"/>
      <c r="L83" s="111"/>
      <c r="M83" s="111"/>
      <c r="P83" s="47"/>
    </row>
    <row r="84" spans="2:16" ht="90.75">
      <c r="B84" s="100">
        <v>42283</v>
      </c>
      <c r="C84" s="88"/>
      <c r="D84" s="88"/>
      <c r="E84" s="63" t="s">
        <v>317</v>
      </c>
      <c r="F84" s="63" t="s">
        <v>318</v>
      </c>
      <c r="G84" s="34">
        <v>18</v>
      </c>
      <c r="H84" s="110"/>
      <c r="I84" s="110"/>
      <c r="J84" s="110"/>
      <c r="K84" s="111"/>
      <c r="L84" s="111"/>
      <c r="M84" s="111"/>
      <c r="P84" s="47"/>
    </row>
    <row r="85" spans="2:16" ht="75.75">
      <c r="B85" s="100">
        <v>42284</v>
      </c>
      <c r="C85" s="88"/>
      <c r="D85" s="88"/>
      <c r="E85" s="63" t="s">
        <v>319</v>
      </c>
      <c r="F85" s="63" t="s">
        <v>320</v>
      </c>
      <c r="G85" s="34">
        <v>17</v>
      </c>
      <c r="H85" s="110"/>
      <c r="I85" s="110"/>
      <c r="J85" s="110"/>
      <c r="K85" s="111"/>
      <c r="L85" s="111"/>
      <c r="M85" s="111"/>
      <c r="P85" s="47"/>
    </row>
    <row r="86" spans="2:16" ht="60.75">
      <c r="B86" s="100">
        <v>42289</v>
      </c>
      <c r="C86" s="88"/>
      <c r="D86" s="88"/>
      <c r="E86" s="63" t="s">
        <v>321</v>
      </c>
      <c r="F86" s="63" t="s">
        <v>322</v>
      </c>
      <c r="G86" s="34">
        <v>20</v>
      </c>
      <c r="H86" s="110"/>
      <c r="I86" s="110"/>
      <c r="J86" s="110"/>
      <c r="K86" s="111"/>
      <c r="L86" s="111"/>
      <c r="M86" s="111"/>
      <c r="P86" s="47"/>
    </row>
    <row r="87" spans="2:16" ht="45.75">
      <c r="B87" s="100">
        <v>42290</v>
      </c>
      <c r="C87" s="88"/>
      <c r="D87" s="88"/>
      <c r="E87" s="63" t="s">
        <v>323</v>
      </c>
      <c r="F87" s="63" t="s">
        <v>259</v>
      </c>
      <c r="G87" s="34">
        <v>17</v>
      </c>
      <c r="H87" s="110"/>
      <c r="I87" s="110"/>
      <c r="J87" s="110"/>
      <c r="K87" s="111"/>
      <c r="L87" s="111"/>
      <c r="M87" s="111"/>
      <c r="P87" s="47"/>
    </row>
    <row r="88" spans="2:16" ht="45.75">
      <c r="B88" s="100">
        <v>42296</v>
      </c>
      <c r="C88" s="88"/>
      <c r="D88" s="88"/>
      <c r="E88" s="63" t="s">
        <v>324</v>
      </c>
      <c r="F88" s="63" t="s">
        <v>241</v>
      </c>
      <c r="G88" s="34">
        <v>5</v>
      </c>
      <c r="H88" s="110"/>
      <c r="I88" s="110"/>
      <c r="J88" s="110"/>
      <c r="K88" s="111"/>
      <c r="L88" s="111"/>
      <c r="M88" s="111"/>
      <c r="P88" s="47"/>
    </row>
    <row r="89" spans="2:16" ht="29.1" customHeight="1">
      <c r="B89" s="100">
        <v>42297</v>
      </c>
      <c r="C89" s="88"/>
      <c r="D89" s="88"/>
      <c r="E89" s="63" t="s">
        <v>325</v>
      </c>
      <c r="F89" s="63" t="s">
        <v>131</v>
      </c>
      <c r="G89" s="34">
        <v>10</v>
      </c>
      <c r="H89" s="110"/>
      <c r="I89" s="110"/>
      <c r="J89" s="110"/>
      <c r="K89" s="111"/>
      <c r="L89" s="111"/>
      <c r="M89" s="111"/>
      <c r="P89" s="47"/>
    </row>
    <row r="90" spans="2:16" ht="45.75">
      <c r="B90" s="100">
        <v>42298</v>
      </c>
      <c r="C90" s="88"/>
      <c r="D90" s="88"/>
      <c r="E90" s="63" t="s">
        <v>326</v>
      </c>
      <c r="F90" s="63" t="s">
        <v>294</v>
      </c>
      <c r="G90" s="34">
        <v>16</v>
      </c>
      <c r="H90" s="110"/>
      <c r="I90" s="110"/>
      <c r="J90" s="110"/>
      <c r="K90" s="111"/>
      <c r="L90" s="111"/>
      <c r="M90" s="111"/>
      <c r="P90" s="47"/>
    </row>
    <row r="91" spans="2:16" ht="29.1" customHeight="1">
      <c r="B91" s="100">
        <v>42299</v>
      </c>
      <c r="C91" s="88"/>
      <c r="D91" s="88"/>
      <c r="E91" s="63" t="s">
        <v>132</v>
      </c>
      <c r="F91" s="63" t="s">
        <v>131</v>
      </c>
      <c r="G91" s="34">
        <v>10</v>
      </c>
      <c r="H91" s="110"/>
      <c r="I91" s="110"/>
      <c r="J91" s="110"/>
      <c r="K91" s="111"/>
      <c r="L91" s="111"/>
      <c r="M91" s="111"/>
      <c r="P91" s="47"/>
    </row>
    <row r="92" spans="2:16" ht="30.75">
      <c r="B92" s="100">
        <v>42303</v>
      </c>
      <c r="C92" s="88"/>
      <c r="D92" s="88"/>
      <c r="E92" s="63" t="s">
        <v>327</v>
      </c>
      <c r="F92" s="63" t="s">
        <v>328</v>
      </c>
      <c r="G92" s="34">
        <v>15</v>
      </c>
      <c r="H92" s="110"/>
      <c r="I92" s="110"/>
      <c r="J92" s="110"/>
      <c r="K92" s="111"/>
      <c r="L92" s="111"/>
      <c r="M92" s="111"/>
      <c r="P92" s="47"/>
    </row>
    <row r="93" spans="2:16" ht="75.75">
      <c r="B93" s="100">
        <v>42305</v>
      </c>
      <c r="C93" s="88"/>
      <c r="D93" s="88"/>
      <c r="E93" s="63" t="s">
        <v>329</v>
      </c>
      <c r="F93" s="63" t="s">
        <v>330</v>
      </c>
      <c r="G93" s="34">
        <v>17</v>
      </c>
      <c r="H93" s="110"/>
      <c r="I93" s="110"/>
      <c r="J93" s="110"/>
      <c r="K93" s="111"/>
      <c r="L93" s="111"/>
      <c r="M93" s="111"/>
      <c r="P93" s="47"/>
    </row>
    <row r="94" spans="2:16" ht="75.75">
      <c r="B94" s="100">
        <v>42307</v>
      </c>
      <c r="C94" s="88"/>
      <c r="D94" s="88"/>
      <c r="E94" s="63" t="s">
        <v>331</v>
      </c>
      <c r="F94" s="63" t="s">
        <v>332</v>
      </c>
      <c r="G94" s="34">
        <v>18</v>
      </c>
      <c r="H94" s="110"/>
      <c r="I94" s="110"/>
      <c r="J94" s="110"/>
      <c r="K94" s="111"/>
      <c r="L94" s="111"/>
      <c r="M94" s="111"/>
      <c r="P94" s="47"/>
    </row>
    <row r="95" spans="2:16" ht="45.75">
      <c r="B95" s="100">
        <v>42310</v>
      </c>
      <c r="C95" s="88"/>
      <c r="D95" s="88"/>
      <c r="E95" s="63" t="s">
        <v>333</v>
      </c>
      <c r="F95" s="63" t="s">
        <v>228</v>
      </c>
      <c r="G95" s="34">
        <v>19</v>
      </c>
      <c r="H95" s="110"/>
      <c r="I95" s="110"/>
      <c r="J95" s="110"/>
      <c r="K95" s="111"/>
      <c r="L95" s="111"/>
      <c r="M95" s="111"/>
      <c r="P95" s="47"/>
    </row>
    <row r="96" spans="2:16" ht="45.75">
      <c r="B96" s="100">
        <v>42311</v>
      </c>
      <c r="C96" s="88"/>
      <c r="D96" s="88"/>
      <c r="E96" s="63" t="s">
        <v>334</v>
      </c>
      <c r="F96" s="63" t="s">
        <v>335</v>
      </c>
      <c r="G96" s="34">
        <v>15</v>
      </c>
      <c r="H96" s="110"/>
      <c r="I96" s="110"/>
      <c r="J96" s="110"/>
      <c r="K96" s="111"/>
      <c r="L96" s="111"/>
      <c r="M96" s="111"/>
      <c r="P96" s="47"/>
    </row>
    <row r="97" spans="2:16" ht="60.75">
      <c r="B97" s="100">
        <v>42312</v>
      </c>
      <c r="C97" s="88"/>
      <c r="D97" s="88"/>
      <c r="E97" s="63" t="s">
        <v>336</v>
      </c>
      <c r="F97" s="63" t="s">
        <v>335</v>
      </c>
      <c r="G97" s="34">
        <v>16</v>
      </c>
      <c r="H97" s="110"/>
      <c r="I97" s="110"/>
      <c r="J97" s="110"/>
      <c r="K97" s="111"/>
      <c r="L97" s="111"/>
      <c r="M97" s="111"/>
      <c r="P97" s="47"/>
    </row>
    <row r="98" spans="2:16" ht="30" customHeight="1">
      <c r="B98" s="100">
        <v>42314</v>
      </c>
      <c r="C98" s="88"/>
      <c r="D98" s="88"/>
      <c r="E98" s="63" t="s">
        <v>134</v>
      </c>
      <c r="F98" s="63" t="s">
        <v>131</v>
      </c>
      <c r="G98" s="34">
        <v>10</v>
      </c>
      <c r="H98" s="110"/>
      <c r="I98" s="110"/>
      <c r="J98" s="110"/>
      <c r="K98" s="111"/>
      <c r="L98" s="111"/>
      <c r="M98" s="111"/>
      <c r="P98" s="47"/>
    </row>
    <row r="99" spans="2:16" ht="45.75">
      <c r="B99" s="100">
        <v>42317</v>
      </c>
      <c r="C99" s="88"/>
      <c r="D99" s="88"/>
      <c r="E99" s="63" t="s">
        <v>337</v>
      </c>
      <c r="F99" s="63" t="s">
        <v>301</v>
      </c>
      <c r="G99" s="34">
        <v>20</v>
      </c>
      <c r="H99" s="110"/>
      <c r="I99" s="110"/>
      <c r="J99" s="110"/>
      <c r="K99" s="111"/>
      <c r="L99" s="111"/>
      <c r="M99" s="111"/>
      <c r="P99" s="47"/>
    </row>
    <row r="100" spans="2:16" ht="45.75">
      <c r="B100" s="100">
        <v>42318</v>
      </c>
      <c r="C100" s="88"/>
      <c r="D100" s="88"/>
      <c r="E100" s="63" t="s">
        <v>338</v>
      </c>
      <c r="F100" s="63" t="s">
        <v>259</v>
      </c>
      <c r="G100" s="34">
        <v>18</v>
      </c>
      <c r="H100" s="110"/>
      <c r="I100" s="110"/>
      <c r="J100" s="110"/>
      <c r="K100" s="111"/>
      <c r="L100" s="111"/>
      <c r="M100" s="111"/>
      <c r="P100" s="47"/>
    </row>
    <row r="101" spans="2:16" ht="30" customHeight="1">
      <c r="B101" s="100">
        <v>42321</v>
      </c>
      <c r="C101" s="88"/>
      <c r="D101" s="88"/>
      <c r="E101" s="63" t="s">
        <v>226</v>
      </c>
      <c r="F101" s="63" t="s">
        <v>131</v>
      </c>
      <c r="G101" s="34">
        <v>10</v>
      </c>
      <c r="H101" s="110"/>
      <c r="I101" s="110"/>
      <c r="J101" s="110"/>
      <c r="K101" s="111"/>
      <c r="L101" s="111"/>
      <c r="M101" s="111"/>
      <c r="P101" s="47"/>
    </row>
    <row r="102" spans="2:16" ht="30" customHeight="1">
      <c r="B102" s="100">
        <v>42324</v>
      </c>
      <c r="C102" s="88"/>
      <c r="D102" s="88"/>
      <c r="E102" s="63" t="s">
        <v>339</v>
      </c>
      <c r="F102" s="63" t="s">
        <v>340</v>
      </c>
      <c r="G102" s="34">
        <v>12</v>
      </c>
      <c r="H102" s="110"/>
      <c r="I102" s="110"/>
      <c r="J102" s="110"/>
      <c r="K102" s="111"/>
      <c r="L102" s="111"/>
      <c r="M102" s="111"/>
      <c r="P102" s="47"/>
    </row>
    <row r="103" spans="2:16" ht="45.75">
      <c r="B103" s="100">
        <v>42325</v>
      </c>
      <c r="C103" s="88"/>
      <c r="D103" s="88"/>
      <c r="E103" s="63" t="s">
        <v>341</v>
      </c>
      <c r="F103" s="63" t="s">
        <v>342</v>
      </c>
      <c r="G103" s="34">
        <v>20</v>
      </c>
      <c r="H103" s="110"/>
      <c r="I103" s="110"/>
      <c r="J103" s="110"/>
      <c r="K103" s="111"/>
      <c r="L103" s="111"/>
      <c r="M103" s="111"/>
      <c r="P103" s="47"/>
    </row>
    <row r="104" spans="2:16" ht="60.75">
      <c r="B104" s="100">
        <v>42326</v>
      </c>
      <c r="C104" s="88"/>
      <c r="D104" s="88"/>
      <c r="E104" s="63" t="s">
        <v>343</v>
      </c>
      <c r="F104" s="63" t="s">
        <v>344</v>
      </c>
      <c r="G104" s="34">
        <v>16</v>
      </c>
      <c r="H104" s="110"/>
      <c r="I104" s="110"/>
      <c r="J104" s="110"/>
      <c r="K104" s="111"/>
      <c r="L104" s="111"/>
      <c r="M104" s="111"/>
      <c r="P104" s="47"/>
    </row>
    <row r="105" spans="2:16" ht="30" customHeight="1">
      <c r="B105" s="100">
        <v>42327</v>
      </c>
      <c r="C105" s="88"/>
      <c r="D105" s="88"/>
      <c r="E105" s="63" t="s">
        <v>132</v>
      </c>
      <c r="F105" s="63" t="s">
        <v>131</v>
      </c>
      <c r="G105" s="34">
        <v>10</v>
      </c>
      <c r="H105" s="110"/>
      <c r="I105" s="110"/>
      <c r="J105" s="110"/>
      <c r="K105" s="111"/>
      <c r="L105" s="111"/>
      <c r="M105" s="111"/>
      <c r="P105" s="47"/>
    </row>
    <row r="106" spans="2:16" ht="30" customHeight="1">
      <c r="B106" s="100">
        <v>42331</v>
      </c>
      <c r="C106" s="88"/>
      <c r="D106" s="88"/>
      <c r="E106" s="63" t="s">
        <v>134</v>
      </c>
      <c r="F106" s="63" t="s">
        <v>131</v>
      </c>
      <c r="G106" s="34">
        <v>10</v>
      </c>
      <c r="H106" s="110"/>
      <c r="I106" s="110"/>
      <c r="J106" s="110"/>
      <c r="K106" s="111"/>
      <c r="L106" s="111"/>
      <c r="M106" s="111"/>
      <c r="P106" s="47"/>
    </row>
    <row r="107" spans="2:16" ht="45.75">
      <c r="B107" s="100">
        <v>42332</v>
      </c>
      <c r="C107" s="88"/>
      <c r="D107" s="88"/>
      <c r="E107" s="63" t="s">
        <v>186</v>
      </c>
      <c r="F107" s="63" t="s">
        <v>131</v>
      </c>
      <c r="G107" s="34">
        <v>10</v>
      </c>
      <c r="H107" s="110"/>
      <c r="I107" s="110"/>
      <c r="J107" s="110"/>
      <c r="K107" s="111"/>
      <c r="L107" s="111"/>
      <c r="M107" s="111"/>
      <c r="P107" s="47"/>
    </row>
    <row r="108" spans="2:16" ht="60.75">
      <c r="B108" s="100">
        <v>42334</v>
      </c>
      <c r="C108" s="88"/>
      <c r="D108" s="88"/>
      <c r="E108" s="63" t="s">
        <v>345</v>
      </c>
      <c r="F108" s="63" t="s">
        <v>131</v>
      </c>
      <c r="G108" s="34">
        <v>10</v>
      </c>
      <c r="H108" s="110"/>
      <c r="I108" s="110"/>
      <c r="J108" s="110"/>
      <c r="K108" s="111"/>
      <c r="L108" s="111"/>
      <c r="M108" s="111"/>
      <c r="P108" s="47"/>
    </row>
    <row r="109" spans="2:16" ht="60.75">
      <c r="B109" s="100">
        <v>42338</v>
      </c>
      <c r="C109" s="88"/>
      <c r="D109" s="88"/>
      <c r="E109" s="63" t="s">
        <v>346</v>
      </c>
      <c r="F109" s="63" t="s">
        <v>347</v>
      </c>
      <c r="G109" s="34">
        <v>17</v>
      </c>
      <c r="H109" s="110"/>
      <c r="I109" s="110"/>
      <c r="J109" s="110"/>
      <c r="K109" s="111"/>
      <c r="L109" s="111"/>
      <c r="M109" s="111"/>
      <c r="P109" s="47"/>
    </row>
    <row r="110" spans="2:16" ht="45.75">
      <c r="B110" s="100">
        <v>42339</v>
      </c>
      <c r="C110" s="88"/>
      <c r="D110" s="88"/>
      <c r="E110" s="63" t="s">
        <v>348</v>
      </c>
      <c r="F110" s="63" t="s">
        <v>349</v>
      </c>
      <c r="G110" s="34">
        <v>17</v>
      </c>
      <c r="H110" s="110"/>
      <c r="I110" s="110"/>
      <c r="J110" s="110"/>
      <c r="K110" s="111"/>
      <c r="L110" s="111"/>
      <c r="M110" s="111"/>
      <c r="P110" s="47"/>
    </row>
    <row r="111" spans="2:16" ht="60.75">
      <c r="B111" s="100">
        <v>42340</v>
      </c>
      <c r="C111" s="88"/>
      <c r="D111" s="88"/>
      <c r="E111" s="63" t="s">
        <v>336</v>
      </c>
      <c r="F111" s="63" t="s">
        <v>335</v>
      </c>
      <c r="G111" s="34">
        <v>16</v>
      </c>
      <c r="H111" s="110"/>
      <c r="I111" s="110"/>
      <c r="J111" s="110"/>
      <c r="K111" s="111"/>
      <c r="L111" s="111"/>
      <c r="M111" s="111"/>
      <c r="P111" s="47"/>
    </row>
    <row r="112" spans="2:16" ht="30" customHeight="1">
      <c r="B112" s="100">
        <v>42341</v>
      </c>
      <c r="C112" s="88"/>
      <c r="D112" s="88"/>
      <c r="E112" s="63" t="s">
        <v>350</v>
      </c>
      <c r="F112" s="63" t="s">
        <v>351</v>
      </c>
      <c r="G112" s="34">
        <v>16</v>
      </c>
      <c r="H112" s="110"/>
      <c r="I112" s="110"/>
      <c r="J112" s="110"/>
      <c r="K112" s="111"/>
      <c r="L112" s="111"/>
      <c r="M112" s="111"/>
      <c r="P112" s="47"/>
    </row>
    <row r="113" spans="2:16" ht="30" customHeight="1">
      <c r="B113" s="100">
        <v>42342</v>
      </c>
      <c r="C113" s="88"/>
      <c r="D113" s="88"/>
      <c r="E113" s="63" t="s">
        <v>306</v>
      </c>
      <c r="F113" s="63" t="s">
        <v>131</v>
      </c>
      <c r="G113" s="34">
        <v>10</v>
      </c>
      <c r="H113" s="110"/>
      <c r="I113" s="110"/>
      <c r="J113" s="110"/>
      <c r="K113" s="111"/>
      <c r="L113" s="111"/>
      <c r="M113" s="111"/>
      <c r="P113" s="47"/>
    </row>
    <row r="114" spans="2:16" ht="45.75">
      <c r="B114" s="102">
        <v>42345</v>
      </c>
      <c r="C114" s="88"/>
      <c r="D114" s="88"/>
      <c r="E114" s="103" t="s">
        <v>333</v>
      </c>
      <c r="F114" s="63" t="s">
        <v>352</v>
      </c>
      <c r="G114" s="34">
        <v>19</v>
      </c>
      <c r="H114" s="110"/>
      <c r="I114" s="110"/>
      <c r="J114" s="110"/>
      <c r="K114" s="111"/>
      <c r="L114" s="111"/>
      <c r="M114" s="111"/>
      <c r="P114" s="47"/>
    </row>
    <row r="115" spans="2:16" ht="45.75">
      <c r="B115" s="100">
        <v>42346</v>
      </c>
      <c r="C115" s="88"/>
      <c r="D115" s="88"/>
      <c r="E115" s="63" t="s">
        <v>353</v>
      </c>
      <c r="F115" s="63" t="s">
        <v>259</v>
      </c>
      <c r="G115" s="34">
        <v>18</v>
      </c>
      <c r="H115" s="110"/>
      <c r="I115" s="110"/>
      <c r="J115" s="110"/>
      <c r="K115" s="111"/>
      <c r="L115" s="111"/>
      <c r="M115" s="111"/>
      <c r="P115" s="47"/>
    </row>
    <row r="116" spans="2:16" ht="45.75">
      <c r="B116" s="100">
        <v>42347</v>
      </c>
      <c r="C116" s="88"/>
      <c r="D116" s="88"/>
      <c r="E116" s="63" t="s">
        <v>354</v>
      </c>
      <c r="F116" s="63" t="s">
        <v>241</v>
      </c>
      <c r="G116" s="34">
        <v>10</v>
      </c>
      <c r="H116" s="110"/>
      <c r="I116" s="110"/>
      <c r="J116" s="110"/>
      <c r="K116" s="111"/>
      <c r="L116" s="111"/>
      <c r="M116" s="111"/>
      <c r="P116" s="47"/>
    </row>
    <row r="117" spans="2:16" ht="30" customHeight="1">
      <c r="B117" s="100">
        <v>42348</v>
      </c>
      <c r="C117" s="88"/>
      <c r="D117" s="88"/>
      <c r="E117" s="63" t="s">
        <v>132</v>
      </c>
      <c r="F117" s="63" t="s">
        <v>131</v>
      </c>
      <c r="G117" s="34">
        <v>10</v>
      </c>
      <c r="H117" s="110"/>
      <c r="I117" s="110"/>
      <c r="J117" s="110"/>
      <c r="K117" s="111"/>
      <c r="L117" s="111"/>
      <c r="M117" s="111"/>
      <c r="P117" s="47"/>
    </row>
    <row r="118" spans="2:16" ht="45.75">
      <c r="B118" s="100">
        <v>42352</v>
      </c>
      <c r="C118" s="88"/>
      <c r="D118" s="88"/>
      <c r="E118" s="63" t="s">
        <v>355</v>
      </c>
      <c r="F118" s="63" t="s">
        <v>301</v>
      </c>
      <c r="G118" s="34">
        <v>20</v>
      </c>
      <c r="H118" s="110"/>
      <c r="I118" s="110"/>
      <c r="J118" s="110"/>
      <c r="K118" s="111"/>
      <c r="L118" s="111"/>
      <c r="M118" s="111"/>
      <c r="P118" s="47"/>
    </row>
    <row r="119" spans="2:16" ht="30" customHeight="1">
      <c r="B119" s="100">
        <v>42354</v>
      </c>
      <c r="C119" s="88"/>
      <c r="D119" s="88"/>
      <c r="E119" s="63" t="s">
        <v>356</v>
      </c>
      <c r="F119" s="63" t="s">
        <v>357</v>
      </c>
      <c r="G119" s="34">
        <v>16</v>
      </c>
      <c r="H119" s="110"/>
      <c r="I119" s="110"/>
      <c r="J119" s="110"/>
      <c r="K119" s="111"/>
      <c r="L119" s="111"/>
      <c r="M119" s="111"/>
      <c r="P119" s="47"/>
    </row>
    <row r="120" spans="2:16" ht="30" customHeight="1">
      <c r="B120" s="100" t="s">
        <v>44</v>
      </c>
      <c r="C120" s="88"/>
      <c r="D120" s="88"/>
      <c r="E120" s="63" t="s">
        <v>45</v>
      </c>
      <c r="F120" s="63"/>
      <c r="G120" s="34"/>
      <c r="H120" s="110"/>
      <c r="I120" s="110"/>
      <c r="J120" s="110"/>
      <c r="K120" s="111"/>
      <c r="L120" s="111"/>
      <c r="M120" s="111">
        <v>136.32</v>
      </c>
      <c r="P120" s="47"/>
    </row>
    <row r="121" spans="2:16" ht="27" customHeight="1">
      <c r="B121" s="28"/>
      <c r="C121" s="14"/>
      <c r="D121" s="14"/>
      <c r="E121" s="14"/>
      <c r="F121" s="14" t="s">
        <v>18</v>
      </c>
      <c r="G121" s="17">
        <f>SUM(G15:G119)</f>
        <v>1568</v>
      </c>
      <c r="H121" s="110">
        <f t="shared" ref="H121:L121" si="0">SUM(H15:H15)</f>
        <v>0</v>
      </c>
      <c r="I121" s="110">
        <f t="shared" si="0"/>
        <v>0</v>
      </c>
      <c r="J121" s="110">
        <f t="shared" si="0"/>
        <v>0</v>
      </c>
      <c r="K121" s="111">
        <f t="shared" si="0"/>
        <v>0</v>
      </c>
      <c r="L121" s="111">
        <f t="shared" si="0"/>
        <v>0</v>
      </c>
      <c r="M121" s="111">
        <f>SUM(M15:M120)</f>
        <v>136.32</v>
      </c>
    </row>
    <row r="122" spans="2:16" ht="27" customHeight="1">
      <c r="B122" s="28"/>
      <c r="C122" s="14"/>
      <c r="D122" s="14"/>
      <c r="E122" s="14"/>
      <c r="F122" s="14" t="s">
        <v>19</v>
      </c>
      <c r="G122" s="18">
        <v>0.45</v>
      </c>
      <c r="H122" s="111">
        <v>0.24</v>
      </c>
      <c r="I122" s="111">
        <v>0.2</v>
      </c>
      <c r="J122" s="111">
        <v>0.05</v>
      </c>
      <c r="K122" s="112"/>
      <c r="L122" s="112"/>
      <c r="M122" s="112"/>
    </row>
    <row r="123" spans="2:16" ht="27" customHeight="1">
      <c r="B123" s="28"/>
      <c r="C123" s="14"/>
      <c r="D123" s="14"/>
      <c r="E123" s="14"/>
      <c r="F123" s="14" t="s">
        <v>20</v>
      </c>
      <c r="G123" s="18">
        <f>G121*G122</f>
        <v>705.6</v>
      </c>
      <c r="H123" s="111">
        <f>H121*H122</f>
        <v>0</v>
      </c>
      <c r="I123" s="111">
        <f>I121*I122</f>
        <v>0</v>
      </c>
      <c r="J123" s="111">
        <f>J121*J122</f>
        <v>0</v>
      </c>
      <c r="K123" s="112"/>
      <c r="L123" s="112"/>
      <c r="M123" s="112"/>
    </row>
    <row r="124" spans="2:16" ht="15.75"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6" ht="15.7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6" ht="15.75">
      <c r="B126" s="29" t="s">
        <v>21</v>
      </c>
      <c r="C126" s="29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6" ht="19.149999999999999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6" ht="47.25">
      <c r="B128" s="206" t="s">
        <v>5</v>
      </c>
      <c r="C128" s="207"/>
      <c r="D128" s="208"/>
      <c r="E128" s="45" t="s">
        <v>6</v>
      </c>
      <c r="F128" s="45" t="s">
        <v>7</v>
      </c>
      <c r="G128" s="45" t="s">
        <v>8</v>
      </c>
      <c r="H128" s="45" t="s">
        <v>9</v>
      </c>
      <c r="I128" s="45" t="s">
        <v>10</v>
      </c>
      <c r="J128" s="45" t="s">
        <v>11</v>
      </c>
      <c r="K128" s="45" t="s">
        <v>12</v>
      </c>
      <c r="L128" s="45" t="s">
        <v>13</v>
      </c>
      <c r="M128" s="45" t="s">
        <v>14</v>
      </c>
    </row>
    <row r="129" spans="2:13" ht="31.5">
      <c r="B129" s="57" t="s">
        <v>15</v>
      </c>
      <c r="C129" s="58" t="s">
        <v>16</v>
      </c>
      <c r="D129" s="58" t="s">
        <v>17</v>
      </c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2:13" ht="30" customHeight="1">
      <c r="B130" s="36"/>
      <c r="C130" s="17"/>
      <c r="D130" s="17"/>
      <c r="E130" s="43"/>
      <c r="F130" s="17"/>
      <c r="G130" s="17"/>
      <c r="H130" s="17"/>
      <c r="I130" s="17"/>
      <c r="J130" s="17"/>
      <c r="K130" s="17"/>
      <c r="L130" s="18"/>
      <c r="M130" s="17"/>
    </row>
    <row r="131" spans="2:13" ht="30" customHeight="1">
      <c r="B131" s="28"/>
      <c r="C131" s="14"/>
      <c r="D131" s="14"/>
      <c r="E131" s="14"/>
      <c r="F131" s="14" t="s">
        <v>18</v>
      </c>
      <c r="G131" s="17">
        <f>SUM(G130:G130)</f>
        <v>0</v>
      </c>
      <c r="H131" s="17">
        <f>SUM(H130:H130)</f>
        <v>0</v>
      </c>
      <c r="I131" s="17">
        <f>SUM(I130:I130)</f>
        <v>0</v>
      </c>
      <c r="J131" s="17">
        <f>SUM(J130:J130)</f>
        <v>0</v>
      </c>
      <c r="K131" s="18">
        <v>0</v>
      </c>
      <c r="L131" s="18">
        <f>SUM(L130:L130)</f>
        <v>0</v>
      </c>
      <c r="M131" s="18">
        <f>SUM(M130:M130)</f>
        <v>0</v>
      </c>
    </row>
    <row r="132" spans="2:13" ht="30" customHeight="1">
      <c r="B132" s="28"/>
      <c r="C132" s="14"/>
      <c r="D132" s="14"/>
      <c r="E132" s="14"/>
      <c r="F132" s="14" t="s">
        <v>19</v>
      </c>
      <c r="G132" s="18">
        <v>0.45</v>
      </c>
      <c r="H132" s="18">
        <v>0.24</v>
      </c>
      <c r="I132" s="18">
        <v>0.2</v>
      </c>
      <c r="J132" s="18">
        <v>0.05</v>
      </c>
      <c r="K132" s="20"/>
      <c r="L132" s="20"/>
      <c r="M132" s="20"/>
    </row>
    <row r="133" spans="2:13" ht="30" customHeight="1">
      <c r="B133" s="28"/>
      <c r="C133" s="14"/>
      <c r="D133" s="14"/>
      <c r="E133" s="14"/>
      <c r="F133" s="14" t="s">
        <v>20</v>
      </c>
      <c r="G133" s="18">
        <f>G131*G132</f>
        <v>0</v>
      </c>
      <c r="H133" s="18">
        <f>H131*H132</f>
        <v>0</v>
      </c>
      <c r="I133" s="18">
        <f>I131*I132</f>
        <v>0</v>
      </c>
      <c r="J133" s="18">
        <f>J131*J132</f>
        <v>0</v>
      </c>
      <c r="K133" s="20"/>
      <c r="L133" s="20"/>
      <c r="M133" s="20"/>
    </row>
  </sheetData>
  <sheetProtection password="C4AE" sheet="1" objects="1" scenarios="1"/>
  <mergeCells count="3">
    <mergeCell ref="B6:D6"/>
    <mergeCell ref="B13:D13"/>
    <mergeCell ref="B128:D12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62</vt:i4>
      </vt:variant>
    </vt:vector>
  </HeadingPairs>
  <TitlesOfParts>
    <vt:vector size="62" baseType="lpstr">
      <vt:lpstr>Aitken E</vt:lpstr>
      <vt:lpstr>Aldridge R</vt:lpstr>
      <vt:lpstr>Austin Hart N</vt:lpstr>
      <vt:lpstr>Bagshaw N</vt:lpstr>
      <vt:lpstr>Balfour J</vt:lpstr>
      <vt:lpstr>Barrie G</vt:lpstr>
      <vt:lpstr>Blacklock A</vt:lpstr>
      <vt:lpstr>Booth C</vt:lpstr>
      <vt:lpstr>Bridgman M</vt:lpstr>
      <vt:lpstr>Brock D</vt:lpstr>
      <vt:lpstr>Burgess S</vt:lpstr>
      <vt:lpstr>Burns A</vt:lpstr>
      <vt:lpstr>Cairns R</vt:lpstr>
      <vt:lpstr>Cardownie S</vt:lpstr>
      <vt:lpstr>Chapman M</vt:lpstr>
      <vt:lpstr>Child M</vt:lpstr>
      <vt:lpstr>Cook B</vt:lpstr>
      <vt:lpstr>Cook N</vt:lpstr>
      <vt:lpstr>Corbett G</vt:lpstr>
      <vt:lpstr>Day C</vt:lpstr>
      <vt:lpstr>Dixon D</vt:lpstr>
      <vt:lpstr>Donaldson M</vt:lpstr>
      <vt:lpstr>Doran K</vt:lpstr>
      <vt:lpstr>Edie P</vt:lpstr>
      <vt:lpstr>Fullerton C</vt:lpstr>
      <vt:lpstr>Gardner N</vt:lpstr>
      <vt:lpstr>Godzik P</vt:lpstr>
      <vt:lpstr>Griffiths J</vt:lpstr>
      <vt:lpstr>Henderson B</vt:lpstr>
      <vt:lpstr>Henderson R</vt:lpstr>
      <vt:lpstr>Heslop D</vt:lpstr>
      <vt:lpstr>Sheet30</vt:lpstr>
      <vt:lpstr>Hinds L</vt:lpstr>
      <vt:lpstr>Howat S</vt:lpstr>
      <vt:lpstr>Jackson A</vt:lpstr>
      <vt:lpstr>Keil K</vt:lpstr>
      <vt:lpstr>Key D</vt:lpstr>
      <vt:lpstr>Lewis R</vt:lpstr>
      <vt:lpstr>Lunn A</vt:lpstr>
      <vt:lpstr>Main M</vt:lpstr>
      <vt:lpstr>McInnes M</vt:lpstr>
      <vt:lpstr>McVey A</vt:lpstr>
      <vt:lpstr>Milligan E</vt:lpstr>
      <vt:lpstr>Mowat J</vt:lpstr>
      <vt:lpstr>Munro G</vt:lpstr>
      <vt:lpstr>Orr J</vt:lpstr>
      <vt:lpstr>Paterson L</vt:lpstr>
      <vt:lpstr>Perry I</vt:lpstr>
      <vt:lpstr>Rankin A</vt:lpstr>
      <vt:lpstr>Redpath V</vt:lpstr>
      <vt:lpstr>Ritchie L</vt:lpstr>
      <vt:lpstr>Robson K</vt:lpstr>
      <vt:lpstr>Rose C</vt:lpstr>
      <vt:lpstr>Ross F</vt:lpstr>
      <vt:lpstr>Rust J</vt:lpstr>
      <vt:lpstr>Shields A</vt:lpstr>
      <vt:lpstr>Tymkewycz S</vt:lpstr>
      <vt:lpstr>Walker D</vt:lpstr>
      <vt:lpstr>Whyte I</vt:lpstr>
      <vt:lpstr>Wilson D</vt:lpstr>
      <vt:lpstr>Work N</vt:lpstr>
      <vt:lpstr>Sheet2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2015-10-29T12:34:21Z</cp:lastPrinted>
  <dcterms:created xsi:type="dcterms:W3CDTF">2014-09-12T09:09:07Z</dcterms:created>
  <dcterms:modified xsi:type="dcterms:W3CDTF">2016-05-25T11:04:32Z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-738837537</vt:i4>
  </property>
  <property fmtid="{D5CDD505-2E9C-101B-9397-08002B2CF9AE}" pid="3" name="_NewReviewCycle">
    <vt:lpwstr/>
  </property>
  <property fmtid="{D5CDD505-2E9C-101B-9397-08002B2CF9AE}" pid="4" name="_EmailSubject">
    <vt:lpwstr>Councillors Quarterly Expenses</vt:lpwstr>
  </property>
  <property fmtid="{D5CDD505-2E9C-101B-9397-08002B2CF9AE}" pid="5" name="_AuthorEmail">
    <vt:lpwstr>Susan.Hay@edinburgh.gov.uk</vt:lpwstr>
  </property>
  <property fmtid="{D5CDD505-2E9C-101B-9397-08002B2CF9AE}" pid="6" name="_AuthorEmailDisplayName">
    <vt:lpwstr>Susan Hay</vt:lpwstr>
  </property>
  <property fmtid="{D5CDD505-2E9C-101B-9397-08002B2CF9AE}" pid="7" name="_ReviewingToolsShownOnce">
    <vt:lpwstr/>
  </property>
</Properties>
</file>